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Categories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'Transactions'!$B$9:$H$1009</definedName>
    <definedName name="_xlnm.Print_Titles" localSheetId="0">'Transactions'!$9:$9</definedName>
    <definedName name="_xlnm.Print_Area" localSheetId="0">'Transactions'!$A$1:$I$1011</definedName>
    <definedName name="_xlnm.Print_Area" localSheetId="1">'Profit &amp; Loss'!$A$1:$P$85</definedName>
    <definedName name="_xlnm.Print_Area" localSheetId="2">'Categories'!$A$1:$D$40</definedName>
    <definedName name="_xlnm.Print_Area" localSheetId="3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/d/yy"/>
    <numFmt numFmtId="167" formatCode="&quot;$&quot;#,##0"/>
    <numFmt numFmtId="168" formatCode="&quot;$&quot;#,##0;-&quot;$&quot;#,##0"/>
    <numFmt numFmtId="169" formatCode="&quot;$&quot;#,##0;-&quot;$&quot;#,##0;&quot;–&quot;"/>
  </numFmts>
  <fonts count="32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color rgb="006B7280"/>
      <sz val="9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111827"/>
      <sz val="22"/>
    </font>
    <font>
      <name val="Arial"/>
      <b val="1"/>
      <color rgb="00111827"/>
      <sz val="12"/>
    </font>
    <font>
      <name val="Arial"/>
      <b val="1"/>
      <color rgb="00334155"/>
      <sz val="12"/>
    </font>
    <font>
      <name val="Arial"/>
      <b val="1"/>
      <color rgb="006B7280"/>
      <sz val="7"/>
    </font>
    <font>
      <name val="Arial"/>
      <b val="1"/>
      <color rgb="00047857"/>
      <sz val="18"/>
    </font>
    <font>
      <name val="Arial"/>
      <b val="1"/>
      <color rgb="00DC2626"/>
      <sz val="18"/>
    </font>
    <font>
      <name val="Arial"/>
      <b val="1"/>
      <color rgb="00111827"/>
      <sz val="18"/>
    </font>
    <font>
      <name val="Arial"/>
      <b val="1"/>
      <color rgb="00B45309"/>
      <sz val="18"/>
    </font>
    <font>
      <name val="Arial"/>
      <color rgb="00111827"/>
      <sz val="9"/>
    </font>
    <font>
      <name val="Arial"/>
      <color rgb="00374151"/>
      <sz val="9"/>
    </font>
    <font>
      <name val="Arial"/>
      <b val="1"/>
      <color rgb="00111827"/>
      <sz val="8"/>
    </font>
    <font>
      <name val="Arial"/>
      <b val="1"/>
      <color rgb="00111827"/>
      <sz val="10"/>
    </font>
    <font>
      <name val="Arial"/>
      <color rgb="009CA3AF"/>
      <sz val="7"/>
    </font>
    <font>
      <name val="Arial"/>
      <b val="1"/>
      <color rgb="006B7280"/>
      <sz val="8"/>
    </font>
    <font>
      <name val="Arial"/>
      <b val="1"/>
      <color rgb="00047857"/>
      <sz val="8"/>
    </font>
    <font>
      <name val="Arial"/>
      <b val="1"/>
      <color rgb="00047857"/>
      <sz val="10"/>
    </font>
    <font>
      <name val="Arial"/>
      <b val="1"/>
      <color rgb="00DC2626"/>
      <sz val="8"/>
    </font>
    <font>
      <name val="Arial"/>
      <b val="1"/>
      <color rgb="00DC2626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111827"/>
      <sz val="9"/>
    </font>
    <font>
      <name val="Arial"/>
      <color rgb="006B7280"/>
      <sz val="8"/>
    </font>
    <font>
      <name val="Arial"/>
      <b val="1"/>
      <color rgb="00111827"/>
      <sz val="16"/>
    </font>
    <font>
      <name val="Arial"/>
      <b val="1"/>
      <color rgb="00334155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111827"/>
        <bgColor rgb="00111827"/>
      </patternFill>
    </fill>
    <fill>
      <patternFill patternType="solid">
        <fgColor rgb="00F4F7FD"/>
        <bgColor rgb="00F4F7FD"/>
      </patternFill>
    </fill>
    <fill>
      <patternFill patternType="solid">
        <fgColor rgb="00F7F8FA"/>
        <bgColor rgb="00F7F8FA"/>
      </patternFill>
    </fill>
  </fills>
  <borders count="7">
    <border>
      <left/>
      <right/>
      <top/>
      <bottom/>
      <diagonal/>
    </border>
    <border>
      <bottom style="thin">
        <color rgb="00E5E7EB"/>
      </bottom>
    </border>
    <border>
      <top style="medium">
        <color rgb="00047857"/>
      </top>
    </border>
    <border>
      <top style="medium">
        <color rgb="00DC2626"/>
      </top>
    </border>
    <border>
      <top style="medium">
        <color rgb="00111827"/>
      </top>
    </border>
    <border>
      <top style="medium">
        <color rgb="00B45309"/>
      </top>
    </border>
    <border>
      <left/>
      <right/>
      <top style="thin">
        <color rgb="00111827"/>
      </top>
      <bottom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5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8" fillId="4" borderId="2" applyAlignment="1" pivotButton="0" quotePrefix="0" xfId="0">
      <alignment vertical="center" indent="1"/>
    </xf>
    <xf numFmtId="0" fontId="0" fillId="4" borderId="2" pivotButton="0" quotePrefix="0" xfId="0"/>
    <xf numFmtId="0" fontId="8" fillId="4" borderId="3" applyAlignment="1" pivotButton="0" quotePrefix="0" xfId="0">
      <alignment vertical="center" indent="1"/>
    </xf>
    <xf numFmtId="0" fontId="8" fillId="4" borderId="4" applyAlignment="1" pivotButton="0" quotePrefix="0" xfId="0">
      <alignment vertical="center" indent="1"/>
    </xf>
    <xf numFmtId="0" fontId="0" fillId="4" borderId="4" pivotButton="0" quotePrefix="0" xfId="0"/>
    <xf numFmtId="0" fontId="8" fillId="4" borderId="5" applyAlignment="1" pivotButton="0" quotePrefix="0" xfId="0">
      <alignment vertical="center" indent="1"/>
    </xf>
    <xf numFmtId="0" fontId="0" fillId="4" borderId="5" pivotButton="0" quotePrefix="0" xfId="0"/>
    <xf numFmtId="164" fontId="9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64" fontId="10" fillId="4" borderId="0" applyAlignment="1" pivotButton="0" quotePrefix="0" xfId="0">
      <alignment horizontal="left" vertical="center" indent="1"/>
    </xf>
    <xf numFmtId="164" fontId="11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right" vertical="center" wrapText="1" indent="1"/>
    </xf>
    <xf numFmtId="166" fontId="13" fillId="0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center" indent="1"/>
    </xf>
    <xf numFmtId="0" fontId="14" fillId="0" borderId="1" applyAlignment="1" pivotButton="0" quotePrefix="0" xfId="0">
      <alignment horizontal="left" vertical="center" indent="1"/>
    </xf>
    <xf numFmtId="0" fontId="1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164" fontId="16" fillId="0" borderId="1" applyAlignment="1" pivotButton="0" quotePrefix="0" xfId="0">
      <alignment horizontal="right" vertical="center" indent="1"/>
    </xf>
    <xf numFmtId="0" fontId="17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8" fillId="0" borderId="0" applyAlignment="1" pivotButton="0" quotePrefix="0" xfId="0">
      <alignment horizontal="right" vertical="center" indent="1"/>
    </xf>
    <xf numFmtId="9" fontId="16" fillId="3" borderId="0" applyAlignment="1" pivotButton="0" quotePrefix="0" xfId="0">
      <alignment horizontal="right" vertical="center" indent="1"/>
    </xf>
    <xf numFmtId="0" fontId="19" fillId="0" borderId="0" applyAlignment="1" pivotButton="0" quotePrefix="0" xfId="0">
      <alignment vertical="center"/>
    </xf>
    <xf numFmtId="0" fontId="13" fillId="0" borderId="1" applyAlignment="1" pivotButton="0" quotePrefix="0" xfId="0">
      <alignment vertical="center" indent="1"/>
    </xf>
    <xf numFmtId="169" fontId="14" fillId="0" borderId="1" applyAlignment="1" pivotButton="0" quotePrefix="0" xfId="0">
      <alignment horizontal="right" vertical="center" indent="1"/>
    </xf>
    <xf numFmtId="169" fontId="25" fillId="0" borderId="1" applyAlignment="1" pivotButton="0" quotePrefix="0" xfId="0">
      <alignment horizontal="right" vertical="center" indent="1"/>
    </xf>
    <xf numFmtId="0" fontId="16" fillId="0" borderId="6" applyAlignment="1" pivotButton="0" quotePrefix="0" xfId="0">
      <alignment vertical="center"/>
    </xf>
    <xf numFmtId="167" fontId="20" fillId="0" borderId="6" applyAlignment="1" pivotButton="0" quotePrefix="0" xfId="0">
      <alignment horizontal="right" vertical="center" indent="1"/>
    </xf>
    <xf numFmtId="0" fontId="21" fillId="0" borderId="0" applyAlignment="1" pivotButton="0" quotePrefix="0" xfId="0">
      <alignment vertical="center"/>
    </xf>
    <xf numFmtId="167" fontId="22" fillId="0" borderId="6" applyAlignment="1" pivotButton="0" quotePrefix="0" xfId="0">
      <alignment horizontal="right" vertical="center" indent="1"/>
    </xf>
    <xf numFmtId="0" fontId="23" fillId="2" borderId="0" applyAlignment="1" pivotButton="0" quotePrefix="0" xfId="0">
      <alignment vertical="center" indent="1"/>
    </xf>
    <xf numFmtId="168" fontId="24" fillId="2" borderId="0" applyAlignment="1" pivotButton="0" quotePrefix="0" xfId="0">
      <alignment horizontal="right" vertical="center" indent="1"/>
    </xf>
    <xf numFmtId="0" fontId="14" fillId="0" borderId="0" applyAlignment="1" pivotButton="0" quotePrefix="0" xfId="0">
      <alignment vertical="center"/>
    </xf>
    <xf numFmtId="167" fontId="14" fillId="0" borderId="0" applyAlignment="1" pivotButton="0" quotePrefix="0" xfId="0">
      <alignment horizontal="right" vertical="center" indent="1"/>
    </xf>
    <xf numFmtId="0" fontId="26" fillId="0" borderId="0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/>
    </xf>
    <xf numFmtId="0" fontId="27" fillId="0" borderId="0" applyAlignment="1" pivotButton="0" quotePrefix="0" xfId="0">
      <alignment vertical="center"/>
    </xf>
    <xf numFmtId="0" fontId="28" fillId="0" borderId="0" applyAlignment="1" pivotButton="0" quotePrefix="0" xfId="0">
      <alignment horizontal="right" vertical="top" indent="1"/>
    </xf>
    <xf numFmtId="0" fontId="29" fillId="0" borderId="0" applyAlignment="1" pivotButton="0" quotePrefix="0" xfId="0">
      <alignment vertical="top" wrapText="1"/>
    </xf>
    <xf numFmtId="0" fontId="30" fillId="3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1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color rgb="00047857"/>
      </font>
    </dxf>
    <dxf>
      <font>
        <color rgb="00DC2626"/>
      </font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01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.5" customWidth="1" min="1" max="1"/>
    <col width="11" customWidth="1" min="2" max="2"/>
    <col width="32" customWidth="1" min="3" max="3"/>
    <col width="24" customWidth="1" min="4" max="4"/>
    <col width="10" customWidth="1" min="5" max="5"/>
    <col width="14" customWidth="1" min="6" max="6"/>
    <col width="13" customWidth="1" min="7" max="7"/>
    <col width="22" customWidth="1" min="8" max="8"/>
    <col width="2.5" customWidth="1" min="9" max="9"/>
  </cols>
  <sheetData>
    <row r="2" ht="34" customHeight="1">
      <c r="B2" s="1" t="inlineStr">
        <is>
          <t>Self-Employed Bookkeeping</t>
        </is>
      </c>
      <c r="E2" s="2" t="inlineStr">
        <is>
          <t>Your Business · 2027</t>
        </is>
      </c>
    </row>
    <row r="3">
      <c r="B3" s="3" t="inlineStr">
        <is>
          <t>Record income and expenses as positive amounts — the category decides which is which. The P&amp;L tab builds itself.</t>
        </is>
      </c>
    </row>
    <row r="5" ht="18" customHeight="1">
      <c r="B5" s="4" t="inlineStr">
        <is>
          <t>INCOME 2027</t>
        </is>
      </c>
      <c r="C5" s="5" t="n"/>
      <c r="D5" s="6" t="inlineStr">
        <is>
          <t>EXPENSES</t>
        </is>
      </c>
      <c r="E5" s="7" t="inlineStr">
        <is>
          <t>NET PROFIT</t>
        </is>
      </c>
      <c r="F5" s="8" t="n"/>
      <c r="G5" s="9" t="inlineStr">
        <is>
          <t>UNCATEGORIZED</t>
        </is>
      </c>
      <c r="H5" s="10" t="n"/>
    </row>
    <row r="6" ht="30" customHeight="1">
      <c r="B6" s="11">
        <f>SUMIFS($G$10:$G$1009,$E$10:$E$1009,"Income")</f>
        <v/>
      </c>
      <c r="C6" s="12" t="n"/>
      <c r="D6" s="13">
        <f>SUMIFS($G$10:$G$1009,$E$10:$E$1009,"Expense")</f>
        <v/>
      </c>
      <c r="E6" s="14">
        <f>B6-D6</f>
        <v/>
      </c>
      <c r="F6" s="12" t="n"/>
      <c r="G6" s="15">
        <f>COUNTIFS($G$10:$G$1009,"&lt;&gt;",$D$10:$D$1009,"")</f>
        <v/>
      </c>
      <c r="H6" s="12" t="n"/>
    </row>
    <row r="9" ht="22" customHeight="1">
      <c r="B9" s="16" t="inlineStr">
        <is>
          <t>DATE</t>
        </is>
      </c>
      <c r="C9" s="16" t="inlineStr">
        <is>
          <t>DESCRIPTION</t>
        </is>
      </c>
      <c r="D9" s="16" t="inlineStr">
        <is>
          <t>CATEGORY</t>
        </is>
      </c>
      <c r="E9" s="17" t="inlineStr">
        <is>
          <t>TYPE</t>
        </is>
      </c>
      <c r="F9" s="16" t="inlineStr">
        <is>
          <t>ACCOUNT</t>
        </is>
      </c>
      <c r="G9" s="18" t="inlineStr">
        <is>
          <t>AMOUNT</t>
        </is>
      </c>
      <c r="H9" s="16" t="inlineStr">
        <is>
          <t>NOTES</t>
        </is>
      </c>
    </row>
    <row r="10" ht="19" customHeight="1">
      <c r="B10" s="19" t="n">
        <v>46390</v>
      </c>
      <c r="C10" s="20" t="inlineStr">
        <is>
          <t>Client A — website project deposit</t>
        </is>
      </c>
      <c r="D10" s="21" t="inlineStr">
        <is>
          <t>Sales / services</t>
        </is>
      </c>
      <c r="E10" s="22">
        <f>IF(D10="","",IFERROR(INDEX(Categories!$C$6:$C$40,MATCH(D10,Categories!$B$6:$B$40,0)),"?"))</f>
        <v/>
      </c>
      <c r="F10" s="23" t="inlineStr">
        <is>
          <t>Checking</t>
        </is>
      </c>
      <c r="G10" s="24" t="n">
        <v>1500</v>
      </c>
      <c r="H10" s="23" t="n"/>
    </row>
    <row r="11" ht="19" customHeight="1">
      <c r="B11" s="19" t="n">
        <v>46391</v>
      </c>
      <c r="C11" s="20" t="inlineStr">
        <is>
          <t>Design software subscription</t>
        </is>
      </c>
      <c r="D11" s="21" t="inlineStr">
        <is>
          <t>Software &amp; subscriptions</t>
        </is>
      </c>
      <c r="E11" s="22">
        <f>IF(D11="","",IFERROR(INDEX(Categories!$C$6:$C$40,MATCH(D11,Categories!$B$6:$B$40,0)),"?"))</f>
        <v/>
      </c>
      <c r="F11" s="23" t="inlineStr">
        <is>
          <t>Card</t>
        </is>
      </c>
      <c r="G11" s="24" t="n">
        <v>54.99</v>
      </c>
      <c r="H11" s="23" t="n"/>
    </row>
    <row r="12" ht="19" customHeight="1">
      <c r="B12" s="19" t="n">
        <v>46393</v>
      </c>
      <c r="C12" s="20" t="inlineStr">
        <is>
          <t>Coworking day passes</t>
        </is>
      </c>
      <c r="D12" s="21" t="inlineStr">
        <is>
          <t>Rent / coworking</t>
        </is>
      </c>
      <c r="E12" s="22">
        <f>IF(D12="","",IFERROR(INDEX(Categories!$C$6:$C$40,MATCH(D12,Categories!$B$6:$B$40,0)),"?"))</f>
        <v/>
      </c>
      <c r="F12" s="23" t="inlineStr">
        <is>
          <t>Card</t>
        </is>
      </c>
      <c r="G12" s="24" t="n">
        <v>120</v>
      </c>
      <c r="H12" s="23" t="n"/>
    </row>
    <row r="13" ht="19" customHeight="1">
      <c r="B13" s="19" t="n">
        <v>46397</v>
      </c>
      <c r="C13" s="20" t="inlineStr">
        <is>
          <t>Printer ink &amp; paper</t>
        </is>
      </c>
      <c r="D13" s="21" t="inlineStr">
        <is>
          <t>Office supplies</t>
        </is>
      </c>
      <c r="E13" s="22">
        <f>IF(D13="","",IFERROR(INDEX(Categories!$C$6:$C$40,MATCH(D13,Categories!$B$6:$B$40,0)),"?"))</f>
        <v/>
      </c>
      <c r="F13" s="23" t="inlineStr">
        <is>
          <t>Card</t>
        </is>
      </c>
      <c r="G13" s="24" t="n">
        <v>46.3</v>
      </c>
      <c r="H13" s="23" t="n"/>
    </row>
    <row r="14" ht="19" customHeight="1">
      <c r="B14" s="19" t="n">
        <v>46402</v>
      </c>
      <c r="C14" s="20" t="inlineStr">
        <is>
          <t>Client B — monthly retainer</t>
        </is>
      </c>
      <c r="D14" s="21" t="inlineStr">
        <is>
          <t>Sales / services</t>
        </is>
      </c>
      <c r="E14" s="22">
        <f>IF(D14="","",IFERROR(INDEX(Categories!$C$6:$C$40,MATCH(D14,Categories!$B$6:$B$40,0)),"?"))</f>
        <v/>
      </c>
      <c r="F14" s="23" t="inlineStr">
        <is>
          <t>Checking</t>
        </is>
      </c>
      <c r="G14" s="24" t="n">
        <v>2200</v>
      </c>
      <c r="H14" s="23" t="n"/>
    </row>
    <row r="15" ht="19" customHeight="1">
      <c r="B15" s="19" t="n">
        <v>46405</v>
      </c>
      <c r="C15" s="20" t="inlineStr">
        <is>
          <t>Payment processor fees</t>
        </is>
      </c>
      <c r="D15" s="21" t="inlineStr">
        <is>
          <t>Bank &amp; payment fees</t>
        </is>
      </c>
      <c r="E15" s="22">
        <f>IF(D15="","",IFERROR(INDEX(Categories!$C$6:$C$40,MATCH(D15,Categories!$B$6:$B$40,0)),"?"))</f>
        <v/>
      </c>
      <c r="F15" s="23" t="inlineStr">
        <is>
          <t>Checking</t>
        </is>
      </c>
      <c r="G15" s="24" t="n">
        <v>38.7</v>
      </c>
      <c r="H15" s="23" t="n"/>
    </row>
    <row r="16" ht="19" customHeight="1">
      <c r="B16" s="19" t="n">
        <v>46409</v>
      </c>
      <c r="C16" s="20" t="inlineStr">
        <is>
          <t>Online ads — January</t>
        </is>
      </c>
      <c r="D16" s="21" t="inlineStr">
        <is>
          <t>Advertising &amp; marketing</t>
        </is>
      </c>
      <c r="E16" s="22">
        <f>IF(D16="","",IFERROR(INDEX(Categories!$C$6:$C$40,MATCH(D16,Categories!$B$6:$B$40,0)),"?"))</f>
        <v/>
      </c>
      <c r="F16" s="23" t="inlineStr">
        <is>
          <t>Card</t>
        </is>
      </c>
      <c r="G16" s="24" t="n">
        <v>150</v>
      </c>
      <c r="H16" s="23" t="n"/>
    </row>
    <row r="17" ht="19" customHeight="1">
      <c r="B17" s="19" t="n">
        <v>46415</v>
      </c>
      <c r="C17" s="20" t="inlineStr">
        <is>
          <t>Phone bill (business share)</t>
        </is>
      </c>
      <c r="D17" s="21" t="inlineStr">
        <is>
          <t>Phone &amp; utilities</t>
        </is>
      </c>
      <c r="E17" s="22">
        <f>IF(D17="","",IFERROR(INDEX(Categories!$C$6:$C$40,MATCH(D17,Categories!$B$6:$B$40,0)),"?"))</f>
        <v/>
      </c>
      <c r="F17" s="23" t="inlineStr">
        <is>
          <t>Card</t>
        </is>
      </c>
      <c r="G17" s="24" t="n">
        <v>45</v>
      </c>
      <c r="H17" s="23" t="n"/>
    </row>
    <row r="18" ht="19" customHeight="1">
      <c r="B18" s="19" t="n">
        <v>46420</v>
      </c>
      <c r="C18" s="20" t="inlineStr">
        <is>
          <t>Client A — final payment</t>
        </is>
      </c>
      <c r="D18" s="21" t="inlineStr">
        <is>
          <t>Sales / services</t>
        </is>
      </c>
      <c r="E18" s="22">
        <f>IF(D18="","",IFERROR(INDEX(Categories!$C$6:$C$40,MATCH(D18,Categories!$B$6:$B$40,0)),"?"))</f>
        <v/>
      </c>
      <c r="F18" s="23" t="inlineStr">
        <is>
          <t>Checking</t>
        </is>
      </c>
      <c r="G18" s="24" t="n">
        <v>2500</v>
      </c>
      <c r="H18" s="23" t="n"/>
    </row>
    <row r="19" ht="19" customHeight="1">
      <c r="B19" s="19" t="n">
        <v>46423</v>
      </c>
      <c r="C19" s="20" t="inlineStr">
        <is>
          <t>Accountant — bookkeeping review</t>
        </is>
      </c>
      <c r="D19" s="21" t="inlineStr">
        <is>
          <t>Legal &amp; professional</t>
        </is>
      </c>
      <c r="E19" s="22">
        <f>IF(D19="","",IFERROR(INDEX(Categories!$C$6:$C$40,MATCH(D19,Categories!$B$6:$B$40,0)),"?"))</f>
        <v/>
      </c>
      <c r="F19" s="23" t="inlineStr">
        <is>
          <t>Checking</t>
        </is>
      </c>
      <c r="G19" s="24" t="n">
        <v>250</v>
      </c>
      <c r="H19" s="23" t="n"/>
    </row>
    <row r="20" ht="19" customHeight="1">
      <c r="B20" s="19" t="n">
        <v>46427</v>
      </c>
      <c r="C20" s="20" t="inlineStr">
        <is>
          <t>Laptop stand &amp; keyboard</t>
        </is>
      </c>
      <c r="D20" s="21" t="inlineStr">
        <is>
          <t>Equipment</t>
        </is>
      </c>
      <c r="E20" s="22">
        <f>IF(D20="","",IFERROR(INDEX(Categories!$C$6:$C$40,MATCH(D20,Categories!$B$6:$B$40,0)),"?"))</f>
        <v/>
      </c>
      <c r="F20" s="23" t="inlineStr">
        <is>
          <t>Card</t>
        </is>
      </c>
      <c r="G20" s="24" t="n">
        <v>129</v>
      </c>
      <c r="H20" s="23" t="n"/>
    </row>
    <row r="21" ht="19" customHeight="1">
      <c r="B21" s="19" t="n">
        <v>46433</v>
      </c>
      <c r="C21" s="20" t="inlineStr">
        <is>
          <t>Client B — monthly retainer</t>
        </is>
      </c>
      <c r="D21" s="21" t="inlineStr">
        <is>
          <t>Sales / services</t>
        </is>
      </c>
      <c r="E21" s="22">
        <f>IF(D21="","",IFERROR(INDEX(Categories!$C$6:$C$40,MATCH(D21,Categories!$B$6:$B$40,0)),"?"))</f>
        <v/>
      </c>
      <c r="F21" s="23" t="inlineStr">
        <is>
          <t>Checking</t>
        </is>
      </c>
      <c r="G21" s="24" t="n">
        <v>2200</v>
      </c>
      <c r="H21" s="23" t="n"/>
    </row>
    <row r="22" ht="19" customHeight="1">
      <c r="B22" s="19" t="n">
        <v>46438</v>
      </c>
      <c r="C22" s="20" t="inlineStr">
        <is>
          <t>Train to client workshop</t>
        </is>
      </c>
      <c r="D22" s="21" t="inlineStr">
        <is>
          <t>Travel</t>
        </is>
      </c>
      <c r="E22" s="22">
        <f>IF(D22="","",IFERROR(INDEX(Categories!$C$6:$C$40,MATCH(D22,Categories!$B$6:$B$40,0)),"?"))</f>
        <v/>
      </c>
      <c r="F22" s="23" t="inlineStr">
        <is>
          <t>Card</t>
        </is>
      </c>
      <c r="G22" s="24" t="n">
        <v>64</v>
      </c>
      <c r="H22" s="23" t="n"/>
    </row>
    <row r="23" ht="19" customHeight="1">
      <c r="B23" s="19" t="n">
        <v>46447</v>
      </c>
      <c r="C23" s="20" t="inlineStr">
        <is>
          <t>Template shop sales</t>
        </is>
      </c>
      <c r="D23" s="21" t="inlineStr">
        <is>
          <t>Product sales</t>
        </is>
      </c>
      <c r="E23" s="22">
        <f>IF(D23="","",IFERROR(INDEX(Categories!$C$6:$C$40,MATCH(D23,Categories!$B$6:$B$40,0)),"?"))</f>
        <v/>
      </c>
      <c r="F23" s="23" t="inlineStr">
        <is>
          <t>Payment app</t>
        </is>
      </c>
      <c r="G23" s="24" t="n">
        <v>318.4</v>
      </c>
      <c r="H23" s="23" t="n"/>
    </row>
    <row r="24" ht="19" customHeight="1">
      <c r="B24" s="19" t="n">
        <v>46461</v>
      </c>
      <c r="C24" s="20" t="inlineStr">
        <is>
          <t>Client B — monthly retainer</t>
        </is>
      </c>
      <c r="D24" s="21" t="inlineStr">
        <is>
          <t>Sales / services</t>
        </is>
      </c>
      <c r="E24" s="22">
        <f>IF(D24="","",IFERROR(INDEX(Categories!$C$6:$C$40,MATCH(D24,Categories!$B$6:$B$40,0)),"?"))</f>
        <v/>
      </c>
      <c r="F24" s="23" t="inlineStr">
        <is>
          <t>Checking</t>
        </is>
      </c>
      <c r="G24" s="24" t="n">
        <v>2200</v>
      </c>
      <c r="H24" s="23" t="n"/>
    </row>
    <row r="25" ht="19" customHeight="1">
      <c r="B25" s="19" t="n">
        <v>46467</v>
      </c>
      <c r="C25" s="20" t="inlineStr">
        <is>
          <t>Online course — bookkeeping basics</t>
        </is>
      </c>
      <c r="D25" s="21" t="inlineStr">
        <is>
          <t>Education &amp; training</t>
        </is>
      </c>
      <c r="E25" s="22">
        <f>IF(D25="","",IFERROR(INDEX(Categories!$C$6:$C$40,MATCH(D25,Categories!$B$6:$B$40,0)),"?"))</f>
        <v/>
      </c>
      <c r="F25" s="23" t="inlineStr">
        <is>
          <t>Card</t>
        </is>
      </c>
      <c r="G25" s="24" t="n">
        <v>89</v>
      </c>
      <c r="H25" s="23" t="n"/>
    </row>
    <row r="26" ht="19" customHeight="1">
      <c r="B26" s="19" t="n"/>
      <c r="C26" s="20" t="n"/>
      <c r="D26" s="21" t="n"/>
      <c r="E26" s="22">
        <f>IF(D26="","",IFERROR(INDEX(Categories!$C$6:$C$40,MATCH(D26,Categories!$B$6:$B$40,0)),"?"))</f>
        <v/>
      </c>
      <c r="F26" s="23" t="n"/>
      <c r="G26" s="24" t="n"/>
      <c r="H26" s="23" t="n"/>
    </row>
    <row r="27" ht="19" customHeight="1">
      <c r="B27" s="19" t="n"/>
      <c r="C27" s="20" t="n"/>
      <c r="D27" s="21" t="n"/>
      <c r="E27" s="22">
        <f>IF(D27="","",IFERROR(INDEX(Categories!$C$6:$C$40,MATCH(D27,Categories!$B$6:$B$40,0)),"?"))</f>
        <v/>
      </c>
      <c r="F27" s="23" t="n"/>
      <c r="G27" s="24" t="n"/>
      <c r="H27" s="23" t="n"/>
    </row>
    <row r="28" ht="19" customHeight="1">
      <c r="B28" s="19" t="n"/>
      <c r="C28" s="20" t="n"/>
      <c r="D28" s="21" t="n"/>
      <c r="E28" s="22">
        <f>IF(D28="","",IFERROR(INDEX(Categories!$C$6:$C$40,MATCH(D28,Categories!$B$6:$B$40,0)),"?"))</f>
        <v/>
      </c>
      <c r="F28" s="23" t="n"/>
      <c r="G28" s="24" t="n"/>
      <c r="H28" s="23" t="n"/>
    </row>
    <row r="29" ht="19" customHeight="1">
      <c r="B29" s="19" t="n"/>
      <c r="C29" s="20" t="n"/>
      <c r="D29" s="21" t="n"/>
      <c r="E29" s="22">
        <f>IF(D29="","",IFERROR(INDEX(Categories!$C$6:$C$40,MATCH(D29,Categories!$B$6:$B$40,0)),"?"))</f>
        <v/>
      </c>
      <c r="F29" s="23" t="n"/>
      <c r="G29" s="24" t="n"/>
      <c r="H29" s="23" t="n"/>
    </row>
    <row r="30" ht="19" customHeight="1">
      <c r="B30" s="19" t="n"/>
      <c r="C30" s="20" t="n"/>
      <c r="D30" s="21" t="n"/>
      <c r="E30" s="22">
        <f>IF(D30="","",IFERROR(INDEX(Categories!$C$6:$C$40,MATCH(D30,Categories!$B$6:$B$40,0)),"?"))</f>
        <v/>
      </c>
      <c r="F30" s="23" t="n"/>
      <c r="G30" s="24" t="n"/>
      <c r="H30" s="23" t="n"/>
    </row>
    <row r="31" ht="19" customHeight="1">
      <c r="B31" s="19" t="n"/>
      <c r="C31" s="20" t="n"/>
      <c r="D31" s="21" t="n"/>
      <c r="E31" s="22">
        <f>IF(D31="","",IFERROR(INDEX(Categories!$C$6:$C$40,MATCH(D31,Categories!$B$6:$B$40,0)),"?"))</f>
        <v/>
      </c>
      <c r="F31" s="23" t="n"/>
      <c r="G31" s="24" t="n"/>
      <c r="H31" s="23" t="n"/>
    </row>
    <row r="32" ht="19" customHeight="1">
      <c r="B32" s="19" t="n"/>
      <c r="C32" s="20" t="n"/>
      <c r="D32" s="21" t="n"/>
      <c r="E32" s="22">
        <f>IF(D32="","",IFERROR(INDEX(Categories!$C$6:$C$40,MATCH(D32,Categories!$B$6:$B$40,0)),"?"))</f>
        <v/>
      </c>
      <c r="F32" s="23" t="n"/>
      <c r="G32" s="24" t="n"/>
      <c r="H32" s="23" t="n"/>
    </row>
    <row r="33" ht="19" customHeight="1">
      <c r="B33" s="19" t="n"/>
      <c r="C33" s="20" t="n"/>
      <c r="D33" s="21" t="n"/>
      <c r="E33" s="22">
        <f>IF(D33="","",IFERROR(INDEX(Categories!$C$6:$C$40,MATCH(D33,Categories!$B$6:$B$40,0)),"?"))</f>
        <v/>
      </c>
      <c r="F33" s="23" t="n"/>
      <c r="G33" s="24" t="n"/>
      <c r="H33" s="23" t="n"/>
    </row>
    <row r="34" ht="19" customHeight="1">
      <c r="B34" s="19" t="n"/>
      <c r="C34" s="20" t="n"/>
      <c r="D34" s="21" t="n"/>
      <c r="E34" s="22">
        <f>IF(D34="","",IFERROR(INDEX(Categories!$C$6:$C$40,MATCH(D34,Categories!$B$6:$B$40,0)),"?"))</f>
        <v/>
      </c>
      <c r="F34" s="23" t="n"/>
      <c r="G34" s="24" t="n"/>
      <c r="H34" s="23" t="n"/>
    </row>
    <row r="35" ht="19" customHeight="1">
      <c r="B35" s="19" t="n"/>
      <c r="C35" s="20" t="n"/>
      <c r="D35" s="21" t="n"/>
      <c r="E35" s="22">
        <f>IF(D35="","",IFERROR(INDEX(Categories!$C$6:$C$40,MATCH(D35,Categories!$B$6:$B$40,0)),"?"))</f>
        <v/>
      </c>
      <c r="F35" s="23" t="n"/>
      <c r="G35" s="24" t="n"/>
      <c r="H35" s="23" t="n"/>
    </row>
    <row r="36" ht="19" customHeight="1">
      <c r="B36" s="19" t="n"/>
      <c r="C36" s="20" t="n"/>
      <c r="D36" s="21" t="n"/>
      <c r="E36" s="22">
        <f>IF(D36="","",IFERROR(INDEX(Categories!$C$6:$C$40,MATCH(D36,Categories!$B$6:$B$40,0)),"?"))</f>
        <v/>
      </c>
      <c r="F36" s="23" t="n"/>
      <c r="G36" s="24" t="n"/>
      <c r="H36" s="23" t="n"/>
    </row>
    <row r="37" ht="19" customHeight="1">
      <c r="B37" s="19" t="n"/>
      <c r="C37" s="20" t="n"/>
      <c r="D37" s="21" t="n"/>
      <c r="E37" s="22">
        <f>IF(D37="","",IFERROR(INDEX(Categories!$C$6:$C$40,MATCH(D37,Categories!$B$6:$B$40,0)),"?"))</f>
        <v/>
      </c>
      <c r="F37" s="23" t="n"/>
      <c r="G37" s="24" t="n"/>
      <c r="H37" s="23" t="n"/>
    </row>
    <row r="38" ht="19" customHeight="1">
      <c r="B38" s="19" t="n"/>
      <c r="C38" s="20" t="n"/>
      <c r="D38" s="21" t="n"/>
      <c r="E38" s="22">
        <f>IF(D38="","",IFERROR(INDEX(Categories!$C$6:$C$40,MATCH(D38,Categories!$B$6:$B$40,0)),"?"))</f>
        <v/>
      </c>
      <c r="F38" s="23" t="n"/>
      <c r="G38" s="24" t="n"/>
      <c r="H38" s="23" t="n"/>
    </row>
    <row r="39" ht="19" customHeight="1">
      <c r="B39" s="19" t="n"/>
      <c r="C39" s="20" t="n"/>
      <c r="D39" s="21" t="n"/>
      <c r="E39" s="22">
        <f>IF(D39="","",IFERROR(INDEX(Categories!$C$6:$C$40,MATCH(D39,Categories!$B$6:$B$40,0)),"?"))</f>
        <v/>
      </c>
      <c r="F39" s="23" t="n"/>
      <c r="G39" s="24" t="n"/>
      <c r="H39" s="23" t="n"/>
    </row>
    <row r="40" ht="19" customHeight="1">
      <c r="B40" s="19" t="n"/>
      <c r="C40" s="20" t="n"/>
      <c r="D40" s="21" t="n"/>
      <c r="E40" s="22">
        <f>IF(D40="","",IFERROR(INDEX(Categories!$C$6:$C$40,MATCH(D40,Categories!$B$6:$B$40,0)),"?"))</f>
        <v/>
      </c>
      <c r="F40" s="23" t="n"/>
      <c r="G40" s="24" t="n"/>
      <c r="H40" s="23" t="n"/>
    </row>
    <row r="41" ht="19" customHeight="1">
      <c r="B41" s="19" t="n"/>
      <c r="C41" s="20" t="n"/>
      <c r="D41" s="21" t="n"/>
      <c r="E41" s="22">
        <f>IF(D41="","",IFERROR(INDEX(Categories!$C$6:$C$40,MATCH(D41,Categories!$B$6:$B$40,0)),"?"))</f>
        <v/>
      </c>
      <c r="F41" s="23" t="n"/>
      <c r="G41" s="24" t="n"/>
      <c r="H41" s="23" t="n"/>
    </row>
    <row r="42" ht="19" customHeight="1">
      <c r="B42" s="19" t="n"/>
      <c r="C42" s="20" t="n"/>
      <c r="D42" s="21" t="n"/>
      <c r="E42" s="22">
        <f>IF(D42="","",IFERROR(INDEX(Categories!$C$6:$C$40,MATCH(D42,Categories!$B$6:$B$40,0)),"?"))</f>
        <v/>
      </c>
      <c r="F42" s="23" t="n"/>
      <c r="G42" s="24" t="n"/>
      <c r="H42" s="23" t="n"/>
    </row>
    <row r="43" ht="19" customHeight="1">
      <c r="B43" s="19" t="n"/>
      <c r="C43" s="20" t="n"/>
      <c r="D43" s="21" t="n"/>
      <c r="E43" s="22">
        <f>IF(D43="","",IFERROR(INDEX(Categories!$C$6:$C$40,MATCH(D43,Categories!$B$6:$B$40,0)),"?"))</f>
        <v/>
      </c>
      <c r="F43" s="23" t="n"/>
      <c r="G43" s="24" t="n"/>
      <c r="H43" s="23" t="n"/>
    </row>
    <row r="44" ht="19" customHeight="1">
      <c r="B44" s="19" t="n"/>
      <c r="C44" s="20" t="n"/>
      <c r="D44" s="21" t="n"/>
      <c r="E44" s="22">
        <f>IF(D44="","",IFERROR(INDEX(Categories!$C$6:$C$40,MATCH(D44,Categories!$B$6:$B$40,0)),"?"))</f>
        <v/>
      </c>
      <c r="F44" s="23" t="n"/>
      <c r="G44" s="24" t="n"/>
      <c r="H44" s="23" t="n"/>
    </row>
    <row r="45" ht="19" customHeight="1">
      <c r="B45" s="19" t="n"/>
      <c r="C45" s="20" t="n"/>
      <c r="D45" s="21" t="n"/>
      <c r="E45" s="22">
        <f>IF(D45="","",IFERROR(INDEX(Categories!$C$6:$C$40,MATCH(D45,Categories!$B$6:$B$40,0)),"?"))</f>
        <v/>
      </c>
      <c r="F45" s="23" t="n"/>
      <c r="G45" s="24" t="n"/>
      <c r="H45" s="23" t="n"/>
    </row>
    <row r="46" ht="19" customHeight="1">
      <c r="B46" s="19" t="n"/>
      <c r="C46" s="20" t="n"/>
      <c r="D46" s="21" t="n"/>
      <c r="E46" s="22">
        <f>IF(D46="","",IFERROR(INDEX(Categories!$C$6:$C$40,MATCH(D46,Categories!$B$6:$B$40,0)),"?"))</f>
        <v/>
      </c>
      <c r="F46" s="23" t="n"/>
      <c r="G46" s="24" t="n"/>
      <c r="H46" s="23" t="n"/>
    </row>
    <row r="47" ht="19" customHeight="1">
      <c r="B47" s="19" t="n"/>
      <c r="C47" s="20" t="n"/>
      <c r="D47" s="21" t="n"/>
      <c r="E47" s="22">
        <f>IF(D47="","",IFERROR(INDEX(Categories!$C$6:$C$40,MATCH(D47,Categories!$B$6:$B$40,0)),"?"))</f>
        <v/>
      </c>
      <c r="F47" s="23" t="n"/>
      <c r="G47" s="24" t="n"/>
      <c r="H47" s="23" t="n"/>
    </row>
    <row r="48" ht="19" customHeight="1">
      <c r="B48" s="19" t="n"/>
      <c r="C48" s="20" t="n"/>
      <c r="D48" s="21" t="n"/>
      <c r="E48" s="22">
        <f>IF(D48="","",IFERROR(INDEX(Categories!$C$6:$C$40,MATCH(D48,Categories!$B$6:$B$40,0)),"?"))</f>
        <v/>
      </c>
      <c r="F48" s="23" t="n"/>
      <c r="G48" s="24" t="n"/>
      <c r="H48" s="23" t="n"/>
    </row>
    <row r="49" ht="19" customHeight="1">
      <c r="B49" s="19" t="n"/>
      <c r="C49" s="20" t="n"/>
      <c r="D49" s="21" t="n"/>
      <c r="E49" s="22">
        <f>IF(D49="","",IFERROR(INDEX(Categories!$C$6:$C$40,MATCH(D49,Categories!$B$6:$B$40,0)),"?"))</f>
        <v/>
      </c>
      <c r="F49" s="23" t="n"/>
      <c r="G49" s="24" t="n"/>
      <c r="H49" s="23" t="n"/>
    </row>
    <row r="50" ht="19" customHeight="1">
      <c r="B50" s="19" t="n"/>
      <c r="C50" s="20" t="n"/>
      <c r="D50" s="21" t="n"/>
      <c r="E50" s="22">
        <f>IF(D50="","",IFERROR(INDEX(Categories!$C$6:$C$40,MATCH(D50,Categories!$B$6:$B$40,0)),"?"))</f>
        <v/>
      </c>
      <c r="F50" s="23" t="n"/>
      <c r="G50" s="24" t="n"/>
      <c r="H50" s="23" t="n"/>
    </row>
    <row r="51" ht="19" customHeight="1">
      <c r="B51" s="19" t="n"/>
      <c r="C51" s="20" t="n"/>
      <c r="D51" s="21" t="n"/>
      <c r="E51" s="22">
        <f>IF(D51="","",IFERROR(INDEX(Categories!$C$6:$C$40,MATCH(D51,Categories!$B$6:$B$40,0)),"?"))</f>
        <v/>
      </c>
      <c r="F51" s="23" t="n"/>
      <c r="G51" s="24" t="n"/>
      <c r="H51" s="23" t="n"/>
    </row>
    <row r="52" ht="19" customHeight="1">
      <c r="B52" s="19" t="n"/>
      <c r="C52" s="20" t="n"/>
      <c r="D52" s="21" t="n"/>
      <c r="E52" s="22">
        <f>IF(D52="","",IFERROR(INDEX(Categories!$C$6:$C$40,MATCH(D52,Categories!$B$6:$B$40,0)),"?"))</f>
        <v/>
      </c>
      <c r="F52" s="23" t="n"/>
      <c r="G52" s="24" t="n"/>
      <c r="H52" s="23" t="n"/>
    </row>
    <row r="53" ht="19" customHeight="1">
      <c r="B53" s="19" t="n"/>
      <c r="C53" s="20" t="n"/>
      <c r="D53" s="21" t="n"/>
      <c r="E53" s="22">
        <f>IF(D53="","",IFERROR(INDEX(Categories!$C$6:$C$40,MATCH(D53,Categories!$B$6:$B$40,0)),"?"))</f>
        <v/>
      </c>
      <c r="F53" s="23" t="n"/>
      <c r="G53" s="24" t="n"/>
      <c r="H53" s="23" t="n"/>
    </row>
    <row r="54" ht="19" customHeight="1">
      <c r="B54" s="19" t="n"/>
      <c r="C54" s="20" t="n"/>
      <c r="D54" s="21" t="n"/>
      <c r="E54" s="22">
        <f>IF(D54="","",IFERROR(INDEX(Categories!$C$6:$C$40,MATCH(D54,Categories!$B$6:$B$40,0)),"?"))</f>
        <v/>
      </c>
      <c r="F54" s="23" t="n"/>
      <c r="G54" s="24" t="n"/>
      <c r="H54" s="23" t="n"/>
    </row>
    <row r="55" ht="19" customHeight="1">
      <c r="B55" s="19" t="n"/>
      <c r="C55" s="20" t="n"/>
      <c r="D55" s="21" t="n"/>
      <c r="E55" s="22">
        <f>IF(D55="","",IFERROR(INDEX(Categories!$C$6:$C$40,MATCH(D55,Categories!$B$6:$B$40,0)),"?"))</f>
        <v/>
      </c>
      <c r="F55" s="23" t="n"/>
      <c r="G55" s="24" t="n"/>
      <c r="H55" s="23" t="n"/>
    </row>
    <row r="56" ht="19" customHeight="1">
      <c r="B56" s="19" t="n"/>
      <c r="C56" s="20" t="n"/>
      <c r="D56" s="21" t="n"/>
      <c r="E56" s="22">
        <f>IF(D56="","",IFERROR(INDEX(Categories!$C$6:$C$40,MATCH(D56,Categories!$B$6:$B$40,0)),"?"))</f>
        <v/>
      </c>
      <c r="F56" s="23" t="n"/>
      <c r="G56" s="24" t="n"/>
      <c r="H56" s="23" t="n"/>
    </row>
    <row r="57" ht="19" customHeight="1">
      <c r="B57" s="19" t="n"/>
      <c r="C57" s="20" t="n"/>
      <c r="D57" s="21" t="n"/>
      <c r="E57" s="22">
        <f>IF(D57="","",IFERROR(INDEX(Categories!$C$6:$C$40,MATCH(D57,Categories!$B$6:$B$40,0)),"?"))</f>
        <v/>
      </c>
      <c r="F57" s="23" t="n"/>
      <c r="G57" s="24" t="n"/>
      <c r="H57" s="23" t="n"/>
    </row>
    <row r="58" ht="19" customHeight="1">
      <c r="B58" s="19" t="n"/>
      <c r="C58" s="20" t="n"/>
      <c r="D58" s="21" t="n"/>
      <c r="E58" s="22">
        <f>IF(D58="","",IFERROR(INDEX(Categories!$C$6:$C$40,MATCH(D58,Categories!$B$6:$B$40,0)),"?"))</f>
        <v/>
      </c>
      <c r="F58" s="23" t="n"/>
      <c r="G58" s="24" t="n"/>
      <c r="H58" s="23" t="n"/>
    </row>
    <row r="59" ht="19" customHeight="1">
      <c r="B59" s="19" t="n"/>
      <c r="C59" s="20" t="n"/>
      <c r="D59" s="21" t="n"/>
      <c r="E59" s="22">
        <f>IF(D59="","",IFERROR(INDEX(Categories!$C$6:$C$40,MATCH(D59,Categories!$B$6:$B$40,0)),"?"))</f>
        <v/>
      </c>
      <c r="F59" s="23" t="n"/>
      <c r="G59" s="24" t="n"/>
      <c r="H59" s="23" t="n"/>
    </row>
    <row r="60" ht="19" customHeight="1">
      <c r="B60" s="19" t="n"/>
      <c r="C60" s="20" t="n"/>
      <c r="D60" s="21" t="n"/>
      <c r="E60" s="22">
        <f>IF(D60="","",IFERROR(INDEX(Categories!$C$6:$C$40,MATCH(D60,Categories!$B$6:$B$40,0)),"?"))</f>
        <v/>
      </c>
      <c r="F60" s="23" t="n"/>
      <c r="G60" s="24" t="n"/>
      <c r="H60" s="23" t="n"/>
    </row>
    <row r="61" ht="19" customHeight="1">
      <c r="B61" s="19" t="n"/>
      <c r="C61" s="20" t="n"/>
      <c r="D61" s="21" t="n"/>
      <c r="E61" s="22">
        <f>IF(D61="","",IFERROR(INDEX(Categories!$C$6:$C$40,MATCH(D61,Categories!$B$6:$B$40,0)),"?"))</f>
        <v/>
      </c>
      <c r="F61" s="23" t="n"/>
      <c r="G61" s="24" t="n"/>
      <c r="H61" s="23" t="n"/>
    </row>
    <row r="62" ht="19" customHeight="1">
      <c r="B62" s="19" t="n"/>
      <c r="C62" s="20" t="n"/>
      <c r="D62" s="21" t="n"/>
      <c r="E62" s="22">
        <f>IF(D62="","",IFERROR(INDEX(Categories!$C$6:$C$40,MATCH(D62,Categories!$B$6:$B$40,0)),"?"))</f>
        <v/>
      </c>
      <c r="F62" s="23" t="n"/>
      <c r="G62" s="24" t="n"/>
      <c r="H62" s="23" t="n"/>
    </row>
    <row r="63" ht="19" customHeight="1">
      <c r="B63" s="19" t="n"/>
      <c r="C63" s="20" t="n"/>
      <c r="D63" s="21" t="n"/>
      <c r="E63" s="22">
        <f>IF(D63="","",IFERROR(INDEX(Categories!$C$6:$C$40,MATCH(D63,Categories!$B$6:$B$40,0)),"?"))</f>
        <v/>
      </c>
      <c r="F63" s="23" t="n"/>
      <c r="G63" s="24" t="n"/>
      <c r="H63" s="23" t="n"/>
    </row>
    <row r="64" ht="19" customHeight="1">
      <c r="B64" s="19" t="n"/>
      <c r="C64" s="20" t="n"/>
      <c r="D64" s="21" t="n"/>
      <c r="E64" s="22">
        <f>IF(D64="","",IFERROR(INDEX(Categories!$C$6:$C$40,MATCH(D64,Categories!$B$6:$B$40,0)),"?"))</f>
        <v/>
      </c>
      <c r="F64" s="23" t="n"/>
      <c r="G64" s="24" t="n"/>
      <c r="H64" s="23" t="n"/>
    </row>
    <row r="65" ht="19" customHeight="1">
      <c r="B65" s="19" t="n"/>
      <c r="C65" s="20" t="n"/>
      <c r="D65" s="21" t="n"/>
      <c r="E65" s="22">
        <f>IF(D65="","",IFERROR(INDEX(Categories!$C$6:$C$40,MATCH(D65,Categories!$B$6:$B$40,0)),"?"))</f>
        <v/>
      </c>
      <c r="F65" s="23" t="n"/>
      <c r="G65" s="24" t="n"/>
      <c r="H65" s="23" t="n"/>
    </row>
    <row r="66" ht="19" customHeight="1">
      <c r="B66" s="19" t="n"/>
      <c r="C66" s="20" t="n"/>
      <c r="D66" s="21" t="n"/>
      <c r="E66" s="22">
        <f>IF(D66="","",IFERROR(INDEX(Categories!$C$6:$C$40,MATCH(D66,Categories!$B$6:$B$40,0)),"?"))</f>
        <v/>
      </c>
      <c r="F66" s="23" t="n"/>
      <c r="G66" s="24" t="n"/>
      <c r="H66" s="23" t="n"/>
    </row>
    <row r="67" ht="19" customHeight="1">
      <c r="B67" s="19" t="n"/>
      <c r="C67" s="20" t="n"/>
      <c r="D67" s="21" t="n"/>
      <c r="E67" s="22">
        <f>IF(D67="","",IFERROR(INDEX(Categories!$C$6:$C$40,MATCH(D67,Categories!$B$6:$B$40,0)),"?"))</f>
        <v/>
      </c>
      <c r="F67" s="23" t="n"/>
      <c r="G67" s="24" t="n"/>
      <c r="H67" s="23" t="n"/>
    </row>
    <row r="68" ht="19" customHeight="1">
      <c r="B68" s="19" t="n"/>
      <c r="C68" s="20" t="n"/>
      <c r="D68" s="21" t="n"/>
      <c r="E68" s="22">
        <f>IF(D68="","",IFERROR(INDEX(Categories!$C$6:$C$40,MATCH(D68,Categories!$B$6:$B$40,0)),"?"))</f>
        <v/>
      </c>
      <c r="F68" s="23" t="n"/>
      <c r="G68" s="24" t="n"/>
      <c r="H68" s="23" t="n"/>
    </row>
    <row r="69" ht="19" customHeight="1">
      <c r="B69" s="19" t="n"/>
      <c r="C69" s="20" t="n"/>
      <c r="D69" s="21" t="n"/>
      <c r="E69" s="22">
        <f>IF(D69="","",IFERROR(INDEX(Categories!$C$6:$C$40,MATCH(D69,Categories!$B$6:$B$40,0)),"?"))</f>
        <v/>
      </c>
      <c r="F69" s="23" t="n"/>
      <c r="G69" s="24" t="n"/>
      <c r="H69" s="23" t="n"/>
    </row>
    <row r="70" ht="19" customHeight="1">
      <c r="B70" s="19" t="n"/>
      <c r="C70" s="20" t="n"/>
      <c r="D70" s="21" t="n"/>
      <c r="E70" s="22">
        <f>IF(D70="","",IFERROR(INDEX(Categories!$C$6:$C$40,MATCH(D70,Categories!$B$6:$B$40,0)),"?"))</f>
        <v/>
      </c>
      <c r="F70" s="23" t="n"/>
      <c r="G70" s="24" t="n"/>
      <c r="H70" s="23" t="n"/>
    </row>
    <row r="71" ht="19" customHeight="1">
      <c r="B71" s="19" t="n"/>
      <c r="C71" s="20" t="n"/>
      <c r="D71" s="21" t="n"/>
      <c r="E71" s="22">
        <f>IF(D71="","",IFERROR(INDEX(Categories!$C$6:$C$40,MATCH(D71,Categories!$B$6:$B$40,0)),"?"))</f>
        <v/>
      </c>
      <c r="F71" s="23" t="n"/>
      <c r="G71" s="24" t="n"/>
      <c r="H71" s="23" t="n"/>
    </row>
    <row r="72" ht="19" customHeight="1">
      <c r="B72" s="19" t="n"/>
      <c r="C72" s="20" t="n"/>
      <c r="D72" s="21" t="n"/>
      <c r="E72" s="22">
        <f>IF(D72="","",IFERROR(INDEX(Categories!$C$6:$C$40,MATCH(D72,Categories!$B$6:$B$40,0)),"?"))</f>
        <v/>
      </c>
      <c r="F72" s="23" t="n"/>
      <c r="G72" s="24" t="n"/>
      <c r="H72" s="23" t="n"/>
    </row>
    <row r="73" ht="19" customHeight="1">
      <c r="B73" s="19" t="n"/>
      <c r="C73" s="20" t="n"/>
      <c r="D73" s="21" t="n"/>
      <c r="E73" s="22">
        <f>IF(D73="","",IFERROR(INDEX(Categories!$C$6:$C$40,MATCH(D73,Categories!$B$6:$B$40,0)),"?"))</f>
        <v/>
      </c>
      <c r="F73" s="23" t="n"/>
      <c r="G73" s="24" t="n"/>
      <c r="H73" s="23" t="n"/>
    </row>
    <row r="74" ht="19" customHeight="1">
      <c r="B74" s="19" t="n"/>
      <c r="C74" s="20" t="n"/>
      <c r="D74" s="21" t="n"/>
      <c r="E74" s="22">
        <f>IF(D74="","",IFERROR(INDEX(Categories!$C$6:$C$40,MATCH(D74,Categories!$B$6:$B$40,0)),"?"))</f>
        <v/>
      </c>
      <c r="F74" s="23" t="n"/>
      <c r="G74" s="24" t="n"/>
      <c r="H74" s="23" t="n"/>
    </row>
    <row r="75" ht="19" customHeight="1">
      <c r="B75" s="19" t="n"/>
      <c r="C75" s="20" t="n"/>
      <c r="D75" s="21" t="n"/>
      <c r="E75" s="22">
        <f>IF(D75="","",IFERROR(INDEX(Categories!$C$6:$C$40,MATCH(D75,Categories!$B$6:$B$40,0)),"?"))</f>
        <v/>
      </c>
      <c r="F75" s="23" t="n"/>
      <c r="G75" s="24" t="n"/>
      <c r="H75" s="23" t="n"/>
    </row>
    <row r="76" ht="19" customHeight="1">
      <c r="B76" s="19" t="n"/>
      <c r="C76" s="20" t="n"/>
      <c r="D76" s="21" t="n"/>
      <c r="E76" s="22">
        <f>IF(D76="","",IFERROR(INDEX(Categories!$C$6:$C$40,MATCH(D76,Categories!$B$6:$B$40,0)),"?"))</f>
        <v/>
      </c>
      <c r="F76" s="23" t="n"/>
      <c r="G76" s="24" t="n"/>
      <c r="H76" s="23" t="n"/>
    </row>
    <row r="77" ht="19" customHeight="1">
      <c r="B77" s="19" t="n"/>
      <c r="C77" s="20" t="n"/>
      <c r="D77" s="21" t="n"/>
      <c r="E77" s="22">
        <f>IF(D77="","",IFERROR(INDEX(Categories!$C$6:$C$40,MATCH(D77,Categories!$B$6:$B$40,0)),"?"))</f>
        <v/>
      </c>
      <c r="F77" s="23" t="n"/>
      <c r="G77" s="24" t="n"/>
      <c r="H77" s="23" t="n"/>
    </row>
    <row r="78" ht="19" customHeight="1">
      <c r="B78" s="19" t="n"/>
      <c r="C78" s="20" t="n"/>
      <c r="D78" s="21" t="n"/>
      <c r="E78" s="22">
        <f>IF(D78="","",IFERROR(INDEX(Categories!$C$6:$C$40,MATCH(D78,Categories!$B$6:$B$40,0)),"?"))</f>
        <v/>
      </c>
      <c r="F78" s="23" t="n"/>
      <c r="G78" s="24" t="n"/>
      <c r="H78" s="23" t="n"/>
    </row>
    <row r="79" ht="19" customHeight="1">
      <c r="B79" s="19" t="n"/>
      <c r="C79" s="20" t="n"/>
      <c r="D79" s="21" t="n"/>
      <c r="E79" s="22">
        <f>IF(D79="","",IFERROR(INDEX(Categories!$C$6:$C$40,MATCH(D79,Categories!$B$6:$B$40,0)),"?"))</f>
        <v/>
      </c>
      <c r="F79" s="23" t="n"/>
      <c r="G79" s="24" t="n"/>
      <c r="H79" s="23" t="n"/>
    </row>
    <row r="80" ht="19" customHeight="1">
      <c r="B80" s="19" t="n"/>
      <c r="C80" s="20" t="n"/>
      <c r="D80" s="21" t="n"/>
      <c r="E80" s="22">
        <f>IF(D80="","",IFERROR(INDEX(Categories!$C$6:$C$40,MATCH(D80,Categories!$B$6:$B$40,0)),"?"))</f>
        <v/>
      </c>
      <c r="F80" s="23" t="n"/>
      <c r="G80" s="24" t="n"/>
      <c r="H80" s="23" t="n"/>
    </row>
    <row r="81" ht="19" customHeight="1">
      <c r="B81" s="19" t="n"/>
      <c r="C81" s="20" t="n"/>
      <c r="D81" s="21" t="n"/>
      <c r="E81" s="22">
        <f>IF(D81="","",IFERROR(INDEX(Categories!$C$6:$C$40,MATCH(D81,Categories!$B$6:$B$40,0)),"?"))</f>
        <v/>
      </c>
      <c r="F81" s="23" t="n"/>
      <c r="G81" s="24" t="n"/>
      <c r="H81" s="23" t="n"/>
    </row>
    <row r="82" ht="19" customHeight="1">
      <c r="B82" s="19" t="n"/>
      <c r="C82" s="20" t="n"/>
      <c r="D82" s="21" t="n"/>
      <c r="E82" s="22">
        <f>IF(D82="","",IFERROR(INDEX(Categories!$C$6:$C$40,MATCH(D82,Categories!$B$6:$B$40,0)),"?"))</f>
        <v/>
      </c>
      <c r="F82" s="23" t="n"/>
      <c r="G82" s="24" t="n"/>
      <c r="H82" s="23" t="n"/>
    </row>
    <row r="83" ht="19" customHeight="1">
      <c r="B83" s="19" t="n"/>
      <c r="C83" s="20" t="n"/>
      <c r="D83" s="21" t="n"/>
      <c r="E83" s="22">
        <f>IF(D83="","",IFERROR(INDEX(Categories!$C$6:$C$40,MATCH(D83,Categories!$B$6:$B$40,0)),"?"))</f>
        <v/>
      </c>
      <c r="F83" s="23" t="n"/>
      <c r="G83" s="24" t="n"/>
      <c r="H83" s="23" t="n"/>
    </row>
    <row r="84" ht="19" customHeight="1">
      <c r="B84" s="19" t="n"/>
      <c r="C84" s="20" t="n"/>
      <c r="D84" s="21" t="n"/>
      <c r="E84" s="22">
        <f>IF(D84="","",IFERROR(INDEX(Categories!$C$6:$C$40,MATCH(D84,Categories!$B$6:$B$40,0)),"?"))</f>
        <v/>
      </c>
      <c r="F84" s="23" t="n"/>
      <c r="G84" s="24" t="n"/>
      <c r="H84" s="23" t="n"/>
    </row>
    <row r="85" ht="19" customHeight="1">
      <c r="B85" s="19" t="n"/>
      <c r="C85" s="20" t="n"/>
      <c r="D85" s="21" t="n"/>
      <c r="E85" s="22">
        <f>IF(D85="","",IFERROR(INDEX(Categories!$C$6:$C$40,MATCH(D85,Categories!$B$6:$B$40,0)),"?"))</f>
        <v/>
      </c>
      <c r="F85" s="23" t="n"/>
      <c r="G85" s="24" t="n"/>
      <c r="H85" s="23" t="n"/>
    </row>
    <row r="86" ht="19" customHeight="1">
      <c r="B86" s="19" t="n"/>
      <c r="C86" s="20" t="n"/>
      <c r="D86" s="21" t="n"/>
      <c r="E86" s="22">
        <f>IF(D86="","",IFERROR(INDEX(Categories!$C$6:$C$40,MATCH(D86,Categories!$B$6:$B$40,0)),"?"))</f>
        <v/>
      </c>
      <c r="F86" s="23" t="n"/>
      <c r="G86" s="24" t="n"/>
      <c r="H86" s="23" t="n"/>
    </row>
    <row r="87" ht="19" customHeight="1">
      <c r="B87" s="19" t="n"/>
      <c r="C87" s="20" t="n"/>
      <c r="D87" s="21" t="n"/>
      <c r="E87" s="22">
        <f>IF(D87="","",IFERROR(INDEX(Categories!$C$6:$C$40,MATCH(D87,Categories!$B$6:$B$40,0)),"?"))</f>
        <v/>
      </c>
      <c r="F87" s="23" t="n"/>
      <c r="G87" s="24" t="n"/>
      <c r="H87" s="23" t="n"/>
    </row>
    <row r="88" ht="19" customHeight="1">
      <c r="B88" s="19" t="n"/>
      <c r="C88" s="20" t="n"/>
      <c r="D88" s="21" t="n"/>
      <c r="E88" s="22">
        <f>IF(D88="","",IFERROR(INDEX(Categories!$C$6:$C$40,MATCH(D88,Categories!$B$6:$B$40,0)),"?"))</f>
        <v/>
      </c>
      <c r="F88" s="23" t="n"/>
      <c r="G88" s="24" t="n"/>
      <c r="H88" s="23" t="n"/>
    </row>
    <row r="89" ht="19" customHeight="1">
      <c r="B89" s="19" t="n"/>
      <c r="C89" s="20" t="n"/>
      <c r="D89" s="21" t="n"/>
      <c r="E89" s="22">
        <f>IF(D89="","",IFERROR(INDEX(Categories!$C$6:$C$40,MATCH(D89,Categories!$B$6:$B$40,0)),"?"))</f>
        <v/>
      </c>
      <c r="F89" s="23" t="n"/>
      <c r="G89" s="24" t="n"/>
      <c r="H89" s="23" t="n"/>
    </row>
    <row r="90" ht="19" customHeight="1">
      <c r="B90" s="19" t="n"/>
      <c r="C90" s="20" t="n"/>
      <c r="D90" s="21" t="n"/>
      <c r="E90" s="22">
        <f>IF(D90="","",IFERROR(INDEX(Categories!$C$6:$C$40,MATCH(D90,Categories!$B$6:$B$40,0)),"?"))</f>
        <v/>
      </c>
      <c r="F90" s="23" t="n"/>
      <c r="G90" s="24" t="n"/>
      <c r="H90" s="23" t="n"/>
    </row>
    <row r="91" ht="19" customHeight="1">
      <c r="B91" s="19" t="n"/>
      <c r="C91" s="20" t="n"/>
      <c r="D91" s="21" t="n"/>
      <c r="E91" s="22">
        <f>IF(D91="","",IFERROR(INDEX(Categories!$C$6:$C$40,MATCH(D91,Categories!$B$6:$B$40,0)),"?"))</f>
        <v/>
      </c>
      <c r="F91" s="23" t="n"/>
      <c r="G91" s="24" t="n"/>
      <c r="H91" s="23" t="n"/>
    </row>
    <row r="92" ht="19" customHeight="1">
      <c r="B92" s="19" t="n"/>
      <c r="C92" s="20" t="n"/>
      <c r="D92" s="21" t="n"/>
      <c r="E92" s="22">
        <f>IF(D92="","",IFERROR(INDEX(Categories!$C$6:$C$40,MATCH(D92,Categories!$B$6:$B$40,0)),"?"))</f>
        <v/>
      </c>
      <c r="F92" s="23" t="n"/>
      <c r="G92" s="24" t="n"/>
      <c r="H92" s="23" t="n"/>
    </row>
    <row r="93" ht="19" customHeight="1">
      <c r="B93" s="19" t="n"/>
      <c r="C93" s="20" t="n"/>
      <c r="D93" s="21" t="n"/>
      <c r="E93" s="22">
        <f>IF(D93="","",IFERROR(INDEX(Categories!$C$6:$C$40,MATCH(D93,Categories!$B$6:$B$40,0)),"?"))</f>
        <v/>
      </c>
      <c r="F93" s="23" t="n"/>
      <c r="G93" s="24" t="n"/>
      <c r="H93" s="23" t="n"/>
    </row>
    <row r="94" ht="19" customHeight="1">
      <c r="B94" s="19" t="n"/>
      <c r="C94" s="20" t="n"/>
      <c r="D94" s="21" t="n"/>
      <c r="E94" s="22">
        <f>IF(D94="","",IFERROR(INDEX(Categories!$C$6:$C$40,MATCH(D94,Categories!$B$6:$B$40,0)),"?"))</f>
        <v/>
      </c>
      <c r="F94" s="23" t="n"/>
      <c r="G94" s="24" t="n"/>
      <c r="H94" s="23" t="n"/>
    </row>
    <row r="95" ht="19" customHeight="1">
      <c r="B95" s="19" t="n"/>
      <c r="C95" s="20" t="n"/>
      <c r="D95" s="21" t="n"/>
      <c r="E95" s="22">
        <f>IF(D95="","",IFERROR(INDEX(Categories!$C$6:$C$40,MATCH(D95,Categories!$B$6:$B$40,0)),"?"))</f>
        <v/>
      </c>
      <c r="F95" s="23" t="n"/>
      <c r="G95" s="24" t="n"/>
      <c r="H95" s="23" t="n"/>
    </row>
    <row r="96" ht="19" customHeight="1">
      <c r="B96" s="19" t="n"/>
      <c r="C96" s="20" t="n"/>
      <c r="D96" s="21" t="n"/>
      <c r="E96" s="22">
        <f>IF(D96="","",IFERROR(INDEX(Categories!$C$6:$C$40,MATCH(D96,Categories!$B$6:$B$40,0)),"?"))</f>
        <v/>
      </c>
      <c r="F96" s="23" t="n"/>
      <c r="G96" s="24" t="n"/>
      <c r="H96" s="23" t="n"/>
    </row>
    <row r="97" ht="19" customHeight="1">
      <c r="B97" s="19" t="n"/>
      <c r="C97" s="20" t="n"/>
      <c r="D97" s="21" t="n"/>
      <c r="E97" s="22">
        <f>IF(D97="","",IFERROR(INDEX(Categories!$C$6:$C$40,MATCH(D97,Categories!$B$6:$B$40,0)),"?"))</f>
        <v/>
      </c>
      <c r="F97" s="23" t="n"/>
      <c r="G97" s="24" t="n"/>
      <c r="H97" s="23" t="n"/>
    </row>
    <row r="98" ht="19" customHeight="1">
      <c r="B98" s="19" t="n"/>
      <c r="C98" s="20" t="n"/>
      <c r="D98" s="21" t="n"/>
      <c r="E98" s="22">
        <f>IF(D98="","",IFERROR(INDEX(Categories!$C$6:$C$40,MATCH(D98,Categories!$B$6:$B$40,0)),"?"))</f>
        <v/>
      </c>
      <c r="F98" s="23" t="n"/>
      <c r="G98" s="24" t="n"/>
      <c r="H98" s="23" t="n"/>
    </row>
    <row r="99" ht="19" customHeight="1">
      <c r="B99" s="19" t="n"/>
      <c r="C99" s="20" t="n"/>
      <c r="D99" s="21" t="n"/>
      <c r="E99" s="22">
        <f>IF(D99="","",IFERROR(INDEX(Categories!$C$6:$C$40,MATCH(D99,Categories!$B$6:$B$40,0)),"?"))</f>
        <v/>
      </c>
      <c r="F99" s="23" t="n"/>
      <c r="G99" s="24" t="n"/>
      <c r="H99" s="23" t="n"/>
    </row>
    <row r="100" ht="19" customHeight="1">
      <c r="B100" s="19" t="n"/>
      <c r="C100" s="20" t="n"/>
      <c r="D100" s="21" t="n"/>
      <c r="E100" s="22">
        <f>IF(D100="","",IFERROR(INDEX(Categories!$C$6:$C$40,MATCH(D100,Categories!$B$6:$B$40,0)),"?"))</f>
        <v/>
      </c>
      <c r="F100" s="23" t="n"/>
      <c r="G100" s="24" t="n"/>
      <c r="H100" s="23" t="n"/>
    </row>
    <row r="101" ht="19" customHeight="1">
      <c r="B101" s="19" t="n"/>
      <c r="C101" s="20" t="n"/>
      <c r="D101" s="21" t="n"/>
      <c r="E101" s="22">
        <f>IF(D101="","",IFERROR(INDEX(Categories!$C$6:$C$40,MATCH(D101,Categories!$B$6:$B$40,0)),"?"))</f>
        <v/>
      </c>
      <c r="F101" s="23" t="n"/>
      <c r="G101" s="24" t="n"/>
      <c r="H101" s="23" t="n"/>
    </row>
    <row r="102" ht="19" customHeight="1">
      <c r="B102" s="19" t="n"/>
      <c r="C102" s="20" t="n"/>
      <c r="D102" s="21" t="n"/>
      <c r="E102" s="22">
        <f>IF(D102="","",IFERROR(INDEX(Categories!$C$6:$C$40,MATCH(D102,Categories!$B$6:$B$40,0)),"?"))</f>
        <v/>
      </c>
      <c r="F102" s="23" t="n"/>
      <c r="G102" s="24" t="n"/>
      <c r="H102" s="23" t="n"/>
    </row>
    <row r="103" ht="19" customHeight="1">
      <c r="B103" s="19" t="n"/>
      <c r="C103" s="20" t="n"/>
      <c r="D103" s="21" t="n"/>
      <c r="E103" s="22">
        <f>IF(D103="","",IFERROR(INDEX(Categories!$C$6:$C$40,MATCH(D103,Categories!$B$6:$B$40,0)),"?"))</f>
        <v/>
      </c>
      <c r="F103" s="23" t="n"/>
      <c r="G103" s="24" t="n"/>
      <c r="H103" s="23" t="n"/>
    </row>
    <row r="104" ht="19" customHeight="1">
      <c r="B104" s="19" t="n"/>
      <c r="C104" s="20" t="n"/>
      <c r="D104" s="21" t="n"/>
      <c r="E104" s="22">
        <f>IF(D104="","",IFERROR(INDEX(Categories!$C$6:$C$40,MATCH(D104,Categories!$B$6:$B$40,0)),"?"))</f>
        <v/>
      </c>
      <c r="F104" s="23" t="n"/>
      <c r="G104" s="24" t="n"/>
      <c r="H104" s="23" t="n"/>
    </row>
    <row r="105" ht="19" customHeight="1">
      <c r="B105" s="19" t="n"/>
      <c r="C105" s="20" t="n"/>
      <c r="D105" s="21" t="n"/>
      <c r="E105" s="22">
        <f>IF(D105="","",IFERROR(INDEX(Categories!$C$6:$C$40,MATCH(D105,Categories!$B$6:$B$40,0)),"?"))</f>
        <v/>
      </c>
      <c r="F105" s="23" t="n"/>
      <c r="G105" s="24" t="n"/>
      <c r="H105" s="23" t="n"/>
    </row>
    <row r="106" ht="19" customHeight="1">
      <c r="B106" s="19" t="n"/>
      <c r="C106" s="20" t="n"/>
      <c r="D106" s="21" t="n"/>
      <c r="E106" s="22">
        <f>IF(D106="","",IFERROR(INDEX(Categories!$C$6:$C$40,MATCH(D106,Categories!$B$6:$B$40,0)),"?"))</f>
        <v/>
      </c>
      <c r="F106" s="23" t="n"/>
      <c r="G106" s="24" t="n"/>
      <c r="H106" s="23" t="n"/>
    </row>
    <row r="107" ht="19" customHeight="1">
      <c r="B107" s="19" t="n"/>
      <c r="C107" s="20" t="n"/>
      <c r="D107" s="21" t="n"/>
      <c r="E107" s="22">
        <f>IF(D107="","",IFERROR(INDEX(Categories!$C$6:$C$40,MATCH(D107,Categories!$B$6:$B$40,0)),"?"))</f>
        <v/>
      </c>
      <c r="F107" s="23" t="n"/>
      <c r="G107" s="24" t="n"/>
      <c r="H107" s="23" t="n"/>
    </row>
    <row r="108" ht="19" customHeight="1">
      <c r="B108" s="19" t="n"/>
      <c r="C108" s="20" t="n"/>
      <c r="D108" s="21" t="n"/>
      <c r="E108" s="22">
        <f>IF(D108="","",IFERROR(INDEX(Categories!$C$6:$C$40,MATCH(D108,Categories!$B$6:$B$40,0)),"?"))</f>
        <v/>
      </c>
      <c r="F108" s="23" t="n"/>
      <c r="G108" s="24" t="n"/>
      <c r="H108" s="23" t="n"/>
    </row>
    <row r="109" ht="19" customHeight="1">
      <c r="B109" s="19" t="n"/>
      <c r="C109" s="20" t="n"/>
      <c r="D109" s="21" t="n"/>
      <c r="E109" s="22">
        <f>IF(D109="","",IFERROR(INDEX(Categories!$C$6:$C$40,MATCH(D109,Categories!$B$6:$B$40,0)),"?"))</f>
        <v/>
      </c>
      <c r="F109" s="23" t="n"/>
      <c r="G109" s="24" t="n"/>
      <c r="H109" s="23" t="n"/>
    </row>
    <row r="110" ht="19" customHeight="1">
      <c r="B110" s="19" t="n"/>
      <c r="C110" s="20" t="n"/>
      <c r="D110" s="21" t="n"/>
      <c r="E110" s="22">
        <f>IF(D110="","",IFERROR(INDEX(Categories!$C$6:$C$40,MATCH(D110,Categories!$B$6:$B$40,0)),"?"))</f>
        <v/>
      </c>
      <c r="F110" s="23" t="n"/>
      <c r="G110" s="24" t="n"/>
      <c r="H110" s="23" t="n"/>
    </row>
    <row r="111" ht="19" customHeight="1">
      <c r="B111" s="19" t="n"/>
      <c r="C111" s="20" t="n"/>
      <c r="D111" s="21" t="n"/>
      <c r="E111" s="22">
        <f>IF(D111="","",IFERROR(INDEX(Categories!$C$6:$C$40,MATCH(D111,Categories!$B$6:$B$40,0)),"?"))</f>
        <v/>
      </c>
      <c r="F111" s="23" t="n"/>
      <c r="G111" s="24" t="n"/>
      <c r="H111" s="23" t="n"/>
    </row>
    <row r="112" ht="19" customHeight="1">
      <c r="B112" s="19" t="n"/>
      <c r="C112" s="20" t="n"/>
      <c r="D112" s="21" t="n"/>
      <c r="E112" s="22">
        <f>IF(D112="","",IFERROR(INDEX(Categories!$C$6:$C$40,MATCH(D112,Categories!$B$6:$B$40,0)),"?"))</f>
        <v/>
      </c>
      <c r="F112" s="23" t="n"/>
      <c r="G112" s="24" t="n"/>
      <c r="H112" s="23" t="n"/>
    </row>
    <row r="113" ht="19" customHeight="1">
      <c r="B113" s="19" t="n"/>
      <c r="C113" s="20" t="n"/>
      <c r="D113" s="21" t="n"/>
      <c r="E113" s="22">
        <f>IF(D113="","",IFERROR(INDEX(Categories!$C$6:$C$40,MATCH(D113,Categories!$B$6:$B$40,0)),"?"))</f>
        <v/>
      </c>
      <c r="F113" s="23" t="n"/>
      <c r="G113" s="24" t="n"/>
      <c r="H113" s="23" t="n"/>
    </row>
    <row r="114" ht="19" customHeight="1">
      <c r="B114" s="19" t="n"/>
      <c r="C114" s="20" t="n"/>
      <c r="D114" s="21" t="n"/>
      <c r="E114" s="22">
        <f>IF(D114="","",IFERROR(INDEX(Categories!$C$6:$C$40,MATCH(D114,Categories!$B$6:$B$40,0)),"?"))</f>
        <v/>
      </c>
      <c r="F114" s="23" t="n"/>
      <c r="G114" s="24" t="n"/>
      <c r="H114" s="23" t="n"/>
    </row>
    <row r="115" ht="19" customHeight="1">
      <c r="B115" s="19" t="n"/>
      <c r="C115" s="20" t="n"/>
      <c r="D115" s="21" t="n"/>
      <c r="E115" s="22">
        <f>IF(D115="","",IFERROR(INDEX(Categories!$C$6:$C$40,MATCH(D115,Categories!$B$6:$B$40,0)),"?"))</f>
        <v/>
      </c>
      <c r="F115" s="23" t="n"/>
      <c r="G115" s="24" t="n"/>
      <c r="H115" s="23" t="n"/>
    </row>
    <row r="116" ht="19" customHeight="1">
      <c r="B116" s="19" t="n"/>
      <c r="C116" s="20" t="n"/>
      <c r="D116" s="21" t="n"/>
      <c r="E116" s="22">
        <f>IF(D116="","",IFERROR(INDEX(Categories!$C$6:$C$40,MATCH(D116,Categories!$B$6:$B$40,0)),"?"))</f>
        <v/>
      </c>
      <c r="F116" s="23" t="n"/>
      <c r="G116" s="24" t="n"/>
      <c r="H116" s="23" t="n"/>
    </row>
    <row r="117" ht="19" customHeight="1">
      <c r="B117" s="19" t="n"/>
      <c r="C117" s="20" t="n"/>
      <c r="D117" s="21" t="n"/>
      <c r="E117" s="22">
        <f>IF(D117="","",IFERROR(INDEX(Categories!$C$6:$C$40,MATCH(D117,Categories!$B$6:$B$40,0)),"?"))</f>
        <v/>
      </c>
      <c r="F117" s="23" t="n"/>
      <c r="G117" s="24" t="n"/>
      <c r="H117" s="23" t="n"/>
    </row>
    <row r="118" ht="19" customHeight="1">
      <c r="B118" s="19" t="n"/>
      <c r="C118" s="20" t="n"/>
      <c r="D118" s="21" t="n"/>
      <c r="E118" s="22">
        <f>IF(D118="","",IFERROR(INDEX(Categories!$C$6:$C$40,MATCH(D118,Categories!$B$6:$B$40,0)),"?"))</f>
        <v/>
      </c>
      <c r="F118" s="23" t="n"/>
      <c r="G118" s="24" t="n"/>
      <c r="H118" s="23" t="n"/>
    </row>
    <row r="119" ht="19" customHeight="1">
      <c r="B119" s="19" t="n"/>
      <c r="C119" s="20" t="n"/>
      <c r="D119" s="21" t="n"/>
      <c r="E119" s="22">
        <f>IF(D119="","",IFERROR(INDEX(Categories!$C$6:$C$40,MATCH(D119,Categories!$B$6:$B$40,0)),"?"))</f>
        <v/>
      </c>
      <c r="F119" s="23" t="n"/>
      <c r="G119" s="24" t="n"/>
      <c r="H119" s="23" t="n"/>
    </row>
    <row r="120" ht="19" customHeight="1">
      <c r="B120" s="19" t="n"/>
      <c r="C120" s="20" t="n"/>
      <c r="D120" s="21" t="n"/>
      <c r="E120" s="22">
        <f>IF(D120="","",IFERROR(INDEX(Categories!$C$6:$C$40,MATCH(D120,Categories!$B$6:$B$40,0)),"?"))</f>
        <v/>
      </c>
      <c r="F120" s="23" t="n"/>
      <c r="G120" s="24" t="n"/>
      <c r="H120" s="23" t="n"/>
    </row>
    <row r="121" ht="19" customHeight="1">
      <c r="B121" s="19" t="n"/>
      <c r="C121" s="20" t="n"/>
      <c r="D121" s="21" t="n"/>
      <c r="E121" s="22">
        <f>IF(D121="","",IFERROR(INDEX(Categories!$C$6:$C$40,MATCH(D121,Categories!$B$6:$B$40,0)),"?"))</f>
        <v/>
      </c>
      <c r="F121" s="23" t="n"/>
      <c r="G121" s="24" t="n"/>
      <c r="H121" s="23" t="n"/>
    </row>
    <row r="122" ht="19" customHeight="1">
      <c r="B122" s="19" t="n"/>
      <c r="C122" s="20" t="n"/>
      <c r="D122" s="21" t="n"/>
      <c r="E122" s="22">
        <f>IF(D122="","",IFERROR(INDEX(Categories!$C$6:$C$40,MATCH(D122,Categories!$B$6:$B$40,0)),"?"))</f>
        <v/>
      </c>
      <c r="F122" s="23" t="n"/>
      <c r="G122" s="24" t="n"/>
      <c r="H122" s="23" t="n"/>
    </row>
    <row r="123" ht="19" customHeight="1">
      <c r="B123" s="19" t="n"/>
      <c r="C123" s="20" t="n"/>
      <c r="D123" s="21" t="n"/>
      <c r="E123" s="22">
        <f>IF(D123="","",IFERROR(INDEX(Categories!$C$6:$C$40,MATCH(D123,Categories!$B$6:$B$40,0)),"?"))</f>
        <v/>
      </c>
      <c r="F123" s="23" t="n"/>
      <c r="G123" s="24" t="n"/>
      <c r="H123" s="23" t="n"/>
    </row>
    <row r="124" ht="19" customHeight="1">
      <c r="B124" s="19" t="n"/>
      <c r="C124" s="20" t="n"/>
      <c r="D124" s="21" t="n"/>
      <c r="E124" s="22">
        <f>IF(D124="","",IFERROR(INDEX(Categories!$C$6:$C$40,MATCH(D124,Categories!$B$6:$B$40,0)),"?"))</f>
        <v/>
      </c>
      <c r="F124" s="23" t="n"/>
      <c r="G124" s="24" t="n"/>
      <c r="H124" s="23" t="n"/>
    </row>
    <row r="125" ht="19" customHeight="1">
      <c r="B125" s="19" t="n"/>
      <c r="C125" s="20" t="n"/>
      <c r="D125" s="21" t="n"/>
      <c r="E125" s="22">
        <f>IF(D125="","",IFERROR(INDEX(Categories!$C$6:$C$40,MATCH(D125,Categories!$B$6:$B$40,0)),"?"))</f>
        <v/>
      </c>
      <c r="F125" s="23" t="n"/>
      <c r="G125" s="24" t="n"/>
      <c r="H125" s="23" t="n"/>
    </row>
    <row r="126" ht="19" customHeight="1">
      <c r="B126" s="19" t="n"/>
      <c r="C126" s="20" t="n"/>
      <c r="D126" s="21" t="n"/>
      <c r="E126" s="22">
        <f>IF(D126="","",IFERROR(INDEX(Categories!$C$6:$C$40,MATCH(D126,Categories!$B$6:$B$40,0)),"?"))</f>
        <v/>
      </c>
      <c r="F126" s="23" t="n"/>
      <c r="G126" s="24" t="n"/>
      <c r="H126" s="23" t="n"/>
    </row>
    <row r="127" ht="19" customHeight="1">
      <c r="B127" s="19" t="n"/>
      <c r="C127" s="20" t="n"/>
      <c r="D127" s="21" t="n"/>
      <c r="E127" s="22">
        <f>IF(D127="","",IFERROR(INDEX(Categories!$C$6:$C$40,MATCH(D127,Categories!$B$6:$B$40,0)),"?"))</f>
        <v/>
      </c>
      <c r="F127" s="23" t="n"/>
      <c r="G127" s="24" t="n"/>
      <c r="H127" s="23" t="n"/>
    </row>
    <row r="128" ht="19" customHeight="1">
      <c r="B128" s="19" t="n"/>
      <c r="C128" s="20" t="n"/>
      <c r="D128" s="21" t="n"/>
      <c r="E128" s="22">
        <f>IF(D128="","",IFERROR(INDEX(Categories!$C$6:$C$40,MATCH(D128,Categories!$B$6:$B$40,0)),"?"))</f>
        <v/>
      </c>
      <c r="F128" s="23" t="n"/>
      <c r="G128" s="24" t="n"/>
      <c r="H128" s="23" t="n"/>
    </row>
    <row r="129" ht="19" customHeight="1">
      <c r="B129" s="19" t="n"/>
      <c r="C129" s="20" t="n"/>
      <c r="D129" s="21" t="n"/>
      <c r="E129" s="22">
        <f>IF(D129="","",IFERROR(INDEX(Categories!$C$6:$C$40,MATCH(D129,Categories!$B$6:$B$40,0)),"?"))</f>
        <v/>
      </c>
      <c r="F129" s="23" t="n"/>
      <c r="G129" s="24" t="n"/>
      <c r="H129" s="23" t="n"/>
    </row>
    <row r="130" ht="19" customHeight="1">
      <c r="B130" s="19" t="n"/>
      <c r="C130" s="20" t="n"/>
      <c r="D130" s="21" t="n"/>
      <c r="E130" s="22">
        <f>IF(D130="","",IFERROR(INDEX(Categories!$C$6:$C$40,MATCH(D130,Categories!$B$6:$B$40,0)),"?"))</f>
        <v/>
      </c>
      <c r="F130" s="23" t="n"/>
      <c r="G130" s="24" t="n"/>
      <c r="H130" s="23" t="n"/>
    </row>
    <row r="131" ht="19" customHeight="1">
      <c r="B131" s="19" t="n"/>
      <c r="C131" s="20" t="n"/>
      <c r="D131" s="21" t="n"/>
      <c r="E131" s="22">
        <f>IF(D131="","",IFERROR(INDEX(Categories!$C$6:$C$40,MATCH(D131,Categories!$B$6:$B$40,0)),"?"))</f>
        <v/>
      </c>
      <c r="F131" s="23" t="n"/>
      <c r="G131" s="24" t="n"/>
      <c r="H131" s="23" t="n"/>
    </row>
    <row r="132" ht="19" customHeight="1">
      <c r="B132" s="19" t="n"/>
      <c r="C132" s="20" t="n"/>
      <c r="D132" s="21" t="n"/>
      <c r="E132" s="22">
        <f>IF(D132="","",IFERROR(INDEX(Categories!$C$6:$C$40,MATCH(D132,Categories!$B$6:$B$40,0)),"?"))</f>
        <v/>
      </c>
      <c r="F132" s="23" t="n"/>
      <c r="G132" s="24" t="n"/>
      <c r="H132" s="23" t="n"/>
    </row>
    <row r="133" ht="19" customHeight="1">
      <c r="B133" s="19" t="n"/>
      <c r="C133" s="20" t="n"/>
      <c r="D133" s="21" t="n"/>
      <c r="E133" s="22">
        <f>IF(D133="","",IFERROR(INDEX(Categories!$C$6:$C$40,MATCH(D133,Categories!$B$6:$B$40,0)),"?"))</f>
        <v/>
      </c>
      <c r="F133" s="23" t="n"/>
      <c r="G133" s="24" t="n"/>
      <c r="H133" s="23" t="n"/>
    </row>
    <row r="134" ht="19" customHeight="1">
      <c r="B134" s="19" t="n"/>
      <c r="C134" s="20" t="n"/>
      <c r="D134" s="21" t="n"/>
      <c r="E134" s="22">
        <f>IF(D134="","",IFERROR(INDEX(Categories!$C$6:$C$40,MATCH(D134,Categories!$B$6:$B$40,0)),"?"))</f>
        <v/>
      </c>
      <c r="F134" s="23" t="n"/>
      <c r="G134" s="24" t="n"/>
      <c r="H134" s="23" t="n"/>
    </row>
    <row r="135" ht="19" customHeight="1">
      <c r="B135" s="19" t="n"/>
      <c r="C135" s="20" t="n"/>
      <c r="D135" s="21" t="n"/>
      <c r="E135" s="22">
        <f>IF(D135="","",IFERROR(INDEX(Categories!$C$6:$C$40,MATCH(D135,Categories!$B$6:$B$40,0)),"?"))</f>
        <v/>
      </c>
      <c r="F135" s="23" t="n"/>
      <c r="G135" s="24" t="n"/>
      <c r="H135" s="23" t="n"/>
    </row>
    <row r="136" ht="19" customHeight="1">
      <c r="B136" s="19" t="n"/>
      <c r="C136" s="20" t="n"/>
      <c r="D136" s="21" t="n"/>
      <c r="E136" s="22">
        <f>IF(D136="","",IFERROR(INDEX(Categories!$C$6:$C$40,MATCH(D136,Categories!$B$6:$B$40,0)),"?"))</f>
        <v/>
      </c>
      <c r="F136" s="23" t="n"/>
      <c r="G136" s="24" t="n"/>
      <c r="H136" s="23" t="n"/>
    </row>
    <row r="137" ht="19" customHeight="1">
      <c r="B137" s="19" t="n"/>
      <c r="C137" s="20" t="n"/>
      <c r="D137" s="21" t="n"/>
      <c r="E137" s="22">
        <f>IF(D137="","",IFERROR(INDEX(Categories!$C$6:$C$40,MATCH(D137,Categories!$B$6:$B$40,0)),"?"))</f>
        <v/>
      </c>
      <c r="F137" s="23" t="n"/>
      <c r="G137" s="24" t="n"/>
      <c r="H137" s="23" t="n"/>
    </row>
    <row r="138" ht="19" customHeight="1">
      <c r="B138" s="19" t="n"/>
      <c r="C138" s="20" t="n"/>
      <c r="D138" s="21" t="n"/>
      <c r="E138" s="22">
        <f>IF(D138="","",IFERROR(INDEX(Categories!$C$6:$C$40,MATCH(D138,Categories!$B$6:$B$40,0)),"?"))</f>
        <v/>
      </c>
      <c r="F138" s="23" t="n"/>
      <c r="G138" s="24" t="n"/>
      <c r="H138" s="23" t="n"/>
    </row>
    <row r="139" ht="19" customHeight="1">
      <c r="B139" s="19" t="n"/>
      <c r="C139" s="20" t="n"/>
      <c r="D139" s="21" t="n"/>
      <c r="E139" s="22">
        <f>IF(D139="","",IFERROR(INDEX(Categories!$C$6:$C$40,MATCH(D139,Categories!$B$6:$B$40,0)),"?"))</f>
        <v/>
      </c>
      <c r="F139" s="23" t="n"/>
      <c r="G139" s="24" t="n"/>
      <c r="H139" s="23" t="n"/>
    </row>
    <row r="140" ht="19" customHeight="1">
      <c r="B140" s="19" t="n"/>
      <c r="C140" s="20" t="n"/>
      <c r="D140" s="21" t="n"/>
      <c r="E140" s="22">
        <f>IF(D140="","",IFERROR(INDEX(Categories!$C$6:$C$40,MATCH(D140,Categories!$B$6:$B$40,0)),"?"))</f>
        <v/>
      </c>
      <c r="F140" s="23" t="n"/>
      <c r="G140" s="24" t="n"/>
      <c r="H140" s="23" t="n"/>
    </row>
    <row r="141" ht="19" customHeight="1">
      <c r="B141" s="19" t="n"/>
      <c r="C141" s="20" t="n"/>
      <c r="D141" s="21" t="n"/>
      <c r="E141" s="22">
        <f>IF(D141="","",IFERROR(INDEX(Categories!$C$6:$C$40,MATCH(D141,Categories!$B$6:$B$40,0)),"?"))</f>
        <v/>
      </c>
      <c r="F141" s="23" t="n"/>
      <c r="G141" s="24" t="n"/>
      <c r="H141" s="23" t="n"/>
    </row>
    <row r="142" ht="19" customHeight="1">
      <c r="B142" s="19" t="n"/>
      <c r="C142" s="20" t="n"/>
      <c r="D142" s="21" t="n"/>
      <c r="E142" s="22">
        <f>IF(D142="","",IFERROR(INDEX(Categories!$C$6:$C$40,MATCH(D142,Categories!$B$6:$B$40,0)),"?"))</f>
        <v/>
      </c>
      <c r="F142" s="23" t="n"/>
      <c r="G142" s="24" t="n"/>
      <c r="H142" s="23" t="n"/>
    </row>
    <row r="143" ht="19" customHeight="1">
      <c r="B143" s="19" t="n"/>
      <c r="C143" s="20" t="n"/>
      <c r="D143" s="21" t="n"/>
      <c r="E143" s="22">
        <f>IF(D143="","",IFERROR(INDEX(Categories!$C$6:$C$40,MATCH(D143,Categories!$B$6:$B$40,0)),"?"))</f>
        <v/>
      </c>
      <c r="F143" s="23" t="n"/>
      <c r="G143" s="24" t="n"/>
      <c r="H143" s="23" t="n"/>
    </row>
    <row r="144" ht="19" customHeight="1">
      <c r="B144" s="19" t="n"/>
      <c r="C144" s="20" t="n"/>
      <c r="D144" s="21" t="n"/>
      <c r="E144" s="22">
        <f>IF(D144="","",IFERROR(INDEX(Categories!$C$6:$C$40,MATCH(D144,Categories!$B$6:$B$40,0)),"?"))</f>
        <v/>
      </c>
      <c r="F144" s="23" t="n"/>
      <c r="G144" s="24" t="n"/>
      <c r="H144" s="23" t="n"/>
    </row>
    <row r="145" ht="19" customHeight="1">
      <c r="B145" s="19" t="n"/>
      <c r="C145" s="20" t="n"/>
      <c r="D145" s="21" t="n"/>
      <c r="E145" s="22">
        <f>IF(D145="","",IFERROR(INDEX(Categories!$C$6:$C$40,MATCH(D145,Categories!$B$6:$B$40,0)),"?"))</f>
        <v/>
      </c>
      <c r="F145" s="23" t="n"/>
      <c r="G145" s="24" t="n"/>
      <c r="H145" s="23" t="n"/>
    </row>
    <row r="146" ht="19" customHeight="1">
      <c r="B146" s="19" t="n"/>
      <c r="C146" s="20" t="n"/>
      <c r="D146" s="21" t="n"/>
      <c r="E146" s="22">
        <f>IF(D146="","",IFERROR(INDEX(Categories!$C$6:$C$40,MATCH(D146,Categories!$B$6:$B$40,0)),"?"))</f>
        <v/>
      </c>
      <c r="F146" s="23" t="n"/>
      <c r="G146" s="24" t="n"/>
      <c r="H146" s="23" t="n"/>
    </row>
    <row r="147" ht="19" customHeight="1">
      <c r="B147" s="19" t="n"/>
      <c r="C147" s="20" t="n"/>
      <c r="D147" s="21" t="n"/>
      <c r="E147" s="22">
        <f>IF(D147="","",IFERROR(INDEX(Categories!$C$6:$C$40,MATCH(D147,Categories!$B$6:$B$40,0)),"?"))</f>
        <v/>
      </c>
      <c r="F147" s="23" t="n"/>
      <c r="G147" s="24" t="n"/>
      <c r="H147" s="23" t="n"/>
    </row>
    <row r="148" ht="19" customHeight="1">
      <c r="B148" s="19" t="n"/>
      <c r="C148" s="20" t="n"/>
      <c r="D148" s="21" t="n"/>
      <c r="E148" s="22">
        <f>IF(D148="","",IFERROR(INDEX(Categories!$C$6:$C$40,MATCH(D148,Categories!$B$6:$B$40,0)),"?"))</f>
        <v/>
      </c>
      <c r="F148" s="23" t="n"/>
      <c r="G148" s="24" t="n"/>
      <c r="H148" s="23" t="n"/>
    </row>
    <row r="149" ht="19" customHeight="1">
      <c r="B149" s="19" t="n"/>
      <c r="C149" s="20" t="n"/>
      <c r="D149" s="21" t="n"/>
      <c r="E149" s="22">
        <f>IF(D149="","",IFERROR(INDEX(Categories!$C$6:$C$40,MATCH(D149,Categories!$B$6:$B$40,0)),"?"))</f>
        <v/>
      </c>
      <c r="F149" s="23" t="n"/>
      <c r="G149" s="24" t="n"/>
      <c r="H149" s="23" t="n"/>
    </row>
    <row r="150" ht="19" customHeight="1">
      <c r="B150" s="19" t="n"/>
      <c r="C150" s="20" t="n"/>
      <c r="D150" s="21" t="n"/>
      <c r="E150" s="22">
        <f>IF(D150="","",IFERROR(INDEX(Categories!$C$6:$C$40,MATCH(D150,Categories!$B$6:$B$40,0)),"?"))</f>
        <v/>
      </c>
      <c r="F150" s="23" t="n"/>
      <c r="G150" s="24" t="n"/>
      <c r="H150" s="23" t="n"/>
    </row>
    <row r="151" ht="19" customHeight="1">
      <c r="B151" s="19" t="n"/>
      <c r="C151" s="20" t="n"/>
      <c r="D151" s="21" t="n"/>
      <c r="E151" s="22">
        <f>IF(D151="","",IFERROR(INDEX(Categories!$C$6:$C$40,MATCH(D151,Categories!$B$6:$B$40,0)),"?"))</f>
        <v/>
      </c>
      <c r="F151" s="23" t="n"/>
      <c r="G151" s="24" t="n"/>
      <c r="H151" s="23" t="n"/>
    </row>
    <row r="152" ht="19" customHeight="1">
      <c r="B152" s="19" t="n"/>
      <c r="C152" s="20" t="n"/>
      <c r="D152" s="21" t="n"/>
      <c r="E152" s="22">
        <f>IF(D152="","",IFERROR(INDEX(Categories!$C$6:$C$40,MATCH(D152,Categories!$B$6:$B$40,0)),"?"))</f>
        <v/>
      </c>
      <c r="F152" s="23" t="n"/>
      <c r="G152" s="24" t="n"/>
      <c r="H152" s="23" t="n"/>
    </row>
    <row r="153" ht="19" customHeight="1">
      <c r="B153" s="19" t="n"/>
      <c r="C153" s="20" t="n"/>
      <c r="D153" s="21" t="n"/>
      <c r="E153" s="22">
        <f>IF(D153="","",IFERROR(INDEX(Categories!$C$6:$C$40,MATCH(D153,Categories!$B$6:$B$40,0)),"?"))</f>
        <v/>
      </c>
      <c r="F153" s="23" t="n"/>
      <c r="G153" s="24" t="n"/>
      <c r="H153" s="23" t="n"/>
    </row>
    <row r="154" ht="19" customHeight="1">
      <c r="B154" s="19" t="n"/>
      <c r="C154" s="20" t="n"/>
      <c r="D154" s="21" t="n"/>
      <c r="E154" s="22">
        <f>IF(D154="","",IFERROR(INDEX(Categories!$C$6:$C$40,MATCH(D154,Categories!$B$6:$B$40,0)),"?"))</f>
        <v/>
      </c>
      <c r="F154" s="23" t="n"/>
      <c r="G154" s="24" t="n"/>
      <c r="H154" s="23" t="n"/>
    </row>
    <row r="155" ht="19" customHeight="1">
      <c r="B155" s="19" t="n"/>
      <c r="C155" s="20" t="n"/>
      <c r="D155" s="21" t="n"/>
      <c r="E155" s="22">
        <f>IF(D155="","",IFERROR(INDEX(Categories!$C$6:$C$40,MATCH(D155,Categories!$B$6:$B$40,0)),"?"))</f>
        <v/>
      </c>
      <c r="F155" s="23" t="n"/>
      <c r="G155" s="24" t="n"/>
      <c r="H155" s="23" t="n"/>
    </row>
    <row r="156" ht="19" customHeight="1">
      <c r="B156" s="19" t="n"/>
      <c r="C156" s="20" t="n"/>
      <c r="D156" s="21" t="n"/>
      <c r="E156" s="22">
        <f>IF(D156="","",IFERROR(INDEX(Categories!$C$6:$C$40,MATCH(D156,Categories!$B$6:$B$40,0)),"?"))</f>
        <v/>
      </c>
      <c r="F156" s="23" t="n"/>
      <c r="G156" s="24" t="n"/>
      <c r="H156" s="23" t="n"/>
    </row>
    <row r="157" ht="19" customHeight="1">
      <c r="B157" s="19" t="n"/>
      <c r="C157" s="20" t="n"/>
      <c r="D157" s="21" t="n"/>
      <c r="E157" s="22">
        <f>IF(D157="","",IFERROR(INDEX(Categories!$C$6:$C$40,MATCH(D157,Categories!$B$6:$B$40,0)),"?"))</f>
        <v/>
      </c>
      <c r="F157" s="23" t="n"/>
      <c r="G157" s="24" t="n"/>
      <c r="H157" s="23" t="n"/>
    </row>
    <row r="158" ht="19" customHeight="1">
      <c r="B158" s="19" t="n"/>
      <c r="C158" s="20" t="n"/>
      <c r="D158" s="21" t="n"/>
      <c r="E158" s="22">
        <f>IF(D158="","",IFERROR(INDEX(Categories!$C$6:$C$40,MATCH(D158,Categories!$B$6:$B$40,0)),"?"))</f>
        <v/>
      </c>
      <c r="F158" s="23" t="n"/>
      <c r="G158" s="24" t="n"/>
      <c r="H158" s="23" t="n"/>
    </row>
    <row r="159" ht="19" customHeight="1">
      <c r="B159" s="19" t="n"/>
      <c r="C159" s="20" t="n"/>
      <c r="D159" s="21" t="n"/>
      <c r="E159" s="22">
        <f>IF(D159="","",IFERROR(INDEX(Categories!$C$6:$C$40,MATCH(D159,Categories!$B$6:$B$40,0)),"?"))</f>
        <v/>
      </c>
      <c r="F159" s="23" t="n"/>
      <c r="G159" s="24" t="n"/>
      <c r="H159" s="23" t="n"/>
    </row>
    <row r="160" ht="19" customHeight="1">
      <c r="B160" s="19" t="n"/>
      <c r="C160" s="20" t="n"/>
      <c r="D160" s="21" t="n"/>
      <c r="E160" s="22">
        <f>IF(D160="","",IFERROR(INDEX(Categories!$C$6:$C$40,MATCH(D160,Categories!$B$6:$B$40,0)),"?"))</f>
        <v/>
      </c>
      <c r="F160" s="23" t="n"/>
      <c r="G160" s="24" t="n"/>
      <c r="H160" s="23" t="n"/>
    </row>
    <row r="161" ht="19" customHeight="1">
      <c r="B161" s="19" t="n"/>
      <c r="C161" s="20" t="n"/>
      <c r="D161" s="21" t="n"/>
      <c r="E161" s="22">
        <f>IF(D161="","",IFERROR(INDEX(Categories!$C$6:$C$40,MATCH(D161,Categories!$B$6:$B$40,0)),"?"))</f>
        <v/>
      </c>
      <c r="F161" s="23" t="n"/>
      <c r="G161" s="24" t="n"/>
      <c r="H161" s="23" t="n"/>
    </row>
    <row r="162" ht="19" customHeight="1">
      <c r="B162" s="19" t="n"/>
      <c r="C162" s="20" t="n"/>
      <c r="D162" s="21" t="n"/>
      <c r="E162" s="22">
        <f>IF(D162="","",IFERROR(INDEX(Categories!$C$6:$C$40,MATCH(D162,Categories!$B$6:$B$40,0)),"?"))</f>
        <v/>
      </c>
      <c r="F162" s="23" t="n"/>
      <c r="G162" s="24" t="n"/>
      <c r="H162" s="23" t="n"/>
    </row>
    <row r="163" ht="19" customHeight="1">
      <c r="B163" s="19" t="n"/>
      <c r="C163" s="20" t="n"/>
      <c r="D163" s="21" t="n"/>
      <c r="E163" s="22">
        <f>IF(D163="","",IFERROR(INDEX(Categories!$C$6:$C$40,MATCH(D163,Categories!$B$6:$B$40,0)),"?"))</f>
        <v/>
      </c>
      <c r="F163" s="23" t="n"/>
      <c r="G163" s="24" t="n"/>
      <c r="H163" s="23" t="n"/>
    </row>
    <row r="164" ht="19" customHeight="1">
      <c r="B164" s="19" t="n"/>
      <c r="C164" s="20" t="n"/>
      <c r="D164" s="21" t="n"/>
      <c r="E164" s="22">
        <f>IF(D164="","",IFERROR(INDEX(Categories!$C$6:$C$40,MATCH(D164,Categories!$B$6:$B$40,0)),"?"))</f>
        <v/>
      </c>
      <c r="F164" s="23" t="n"/>
      <c r="G164" s="24" t="n"/>
      <c r="H164" s="23" t="n"/>
    </row>
    <row r="165" ht="19" customHeight="1">
      <c r="B165" s="19" t="n"/>
      <c r="C165" s="20" t="n"/>
      <c r="D165" s="21" t="n"/>
      <c r="E165" s="22">
        <f>IF(D165="","",IFERROR(INDEX(Categories!$C$6:$C$40,MATCH(D165,Categories!$B$6:$B$40,0)),"?"))</f>
        <v/>
      </c>
      <c r="F165" s="23" t="n"/>
      <c r="G165" s="24" t="n"/>
      <c r="H165" s="23" t="n"/>
    </row>
    <row r="166" ht="19" customHeight="1">
      <c r="B166" s="19" t="n"/>
      <c r="C166" s="20" t="n"/>
      <c r="D166" s="21" t="n"/>
      <c r="E166" s="22">
        <f>IF(D166="","",IFERROR(INDEX(Categories!$C$6:$C$40,MATCH(D166,Categories!$B$6:$B$40,0)),"?"))</f>
        <v/>
      </c>
      <c r="F166" s="23" t="n"/>
      <c r="G166" s="24" t="n"/>
      <c r="H166" s="23" t="n"/>
    </row>
    <row r="167" ht="19" customHeight="1">
      <c r="B167" s="19" t="n"/>
      <c r="C167" s="20" t="n"/>
      <c r="D167" s="21" t="n"/>
      <c r="E167" s="22">
        <f>IF(D167="","",IFERROR(INDEX(Categories!$C$6:$C$40,MATCH(D167,Categories!$B$6:$B$40,0)),"?"))</f>
        <v/>
      </c>
      <c r="F167" s="23" t="n"/>
      <c r="G167" s="24" t="n"/>
      <c r="H167" s="23" t="n"/>
    </row>
    <row r="168" ht="19" customHeight="1">
      <c r="B168" s="19" t="n"/>
      <c r="C168" s="20" t="n"/>
      <c r="D168" s="21" t="n"/>
      <c r="E168" s="22">
        <f>IF(D168="","",IFERROR(INDEX(Categories!$C$6:$C$40,MATCH(D168,Categories!$B$6:$B$40,0)),"?"))</f>
        <v/>
      </c>
      <c r="F168" s="23" t="n"/>
      <c r="G168" s="24" t="n"/>
      <c r="H168" s="23" t="n"/>
    </row>
    <row r="169" ht="19" customHeight="1">
      <c r="B169" s="19" t="n"/>
      <c r="C169" s="20" t="n"/>
      <c r="D169" s="21" t="n"/>
      <c r="E169" s="22">
        <f>IF(D169="","",IFERROR(INDEX(Categories!$C$6:$C$40,MATCH(D169,Categories!$B$6:$B$40,0)),"?"))</f>
        <v/>
      </c>
      <c r="F169" s="23" t="n"/>
      <c r="G169" s="24" t="n"/>
      <c r="H169" s="23" t="n"/>
    </row>
    <row r="170" ht="19" customHeight="1">
      <c r="B170" s="19" t="n"/>
      <c r="C170" s="20" t="n"/>
      <c r="D170" s="21" t="n"/>
      <c r="E170" s="22">
        <f>IF(D170="","",IFERROR(INDEX(Categories!$C$6:$C$40,MATCH(D170,Categories!$B$6:$B$40,0)),"?"))</f>
        <v/>
      </c>
      <c r="F170" s="23" t="n"/>
      <c r="G170" s="24" t="n"/>
      <c r="H170" s="23" t="n"/>
    </row>
    <row r="171" ht="19" customHeight="1">
      <c r="B171" s="19" t="n"/>
      <c r="C171" s="20" t="n"/>
      <c r="D171" s="21" t="n"/>
      <c r="E171" s="22">
        <f>IF(D171="","",IFERROR(INDEX(Categories!$C$6:$C$40,MATCH(D171,Categories!$B$6:$B$40,0)),"?"))</f>
        <v/>
      </c>
      <c r="F171" s="23" t="n"/>
      <c r="G171" s="24" t="n"/>
      <c r="H171" s="23" t="n"/>
    </row>
    <row r="172" ht="19" customHeight="1">
      <c r="B172" s="19" t="n"/>
      <c r="C172" s="20" t="n"/>
      <c r="D172" s="21" t="n"/>
      <c r="E172" s="22">
        <f>IF(D172="","",IFERROR(INDEX(Categories!$C$6:$C$40,MATCH(D172,Categories!$B$6:$B$40,0)),"?"))</f>
        <v/>
      </c>
      <c r="F172" s="23" t="n"/>
      <c r="G172" s="24" t="n"/>
      <c r="H172" s="23" t="n"/>
    </row>
    <row r="173" ht="19" customHeight="1">
      <c r="B173" s="19" t="n"/>
      <c r="C173" s="20" t="n"/>
      <c r="D173" s="21" t="n"/>
      <c r="E173" s="22">
        <f>IF(D173="","",IFERROR(INDEX(Categories!$C$6:$C$40,MATCH(D173,Categories!$B$6:$B$40,0)),"?"))</f>
        <v/>
      </c>
      <c r="F173" s="23" t="n"/>
      <c r="G173" s="24" t="n"/>
      <c r="H173" s="23" t="n"/>
    </row>
    <row r="174" ht="19" customHeight="1">
      <c r="B174" s="19" t="n"/>
      <c r="C174" s="20" t="n"/>
      <c r="D174" s="21" t="n"/>
      <c r="E174" s="22">
        <f>IF(D174="","",IFERROR(INDEX(Categories!$C$6:$C$40,MATCH(D174,Categories!$B$6:$B$40,0)),"?"))</f>
        <v/>
      </c>
      <c r="F174" s="23" t="n"/>
      <c r="G174" s="24" t="n"/>
      <c r="H174" s="23" t="n"/>
    </row>
    <row r="175" ht="19" customHeight="1">
      <c r="B175" s="19" t="n"/>
      <c r="C175" s="20" t="n"/>
      <c r="D175" s="21" t="n"/>
      <c r="E175" s="22">
        <f>IF(D175="","",IFERROR(INDEX(Categories!$C$6:$C$40,MATCH(D175,Categories!$B$6:$B$40,0)),"?"))</f>
        <v/>
      </c>
      <c r="F175" s="23" t="n"/>
      <c r="G175" s="24" t="n"/>
      <c r="H175" s="23" t="n"/>
    </row>
    <row r="176" ht="19" customHeight="1">
      <c r="B176" s="19" t="n"/>
      <c r="C176" s="20" t="n"/>
      <c r="D176" s="21" t="n"/>
      <c r="E176" s="22">
        <f>IF(D176="","",IFERROR(INDEX(Categories!$C$6:$C$40,MATCH(D176,Categories!$B$6:$B$40,0)),"?"))</f>
        <v/>
      </c>
      <c r="F176" s="23" t="n"/>
      <c r="G176" s="24" t="n"/>
      <c r="H176" s="23" t="n"/>
    </row>
    <row r="177" ht="19" customHeight="1">
      <c r="B177" s="19" t="n"/>
      <c r="C177" s="20" t="n"/>
      <c r="D177" s="21" t="n"/>
      <c r="E177" s="22">
        <f>IF(D177="","",IFERROR(INDEX(Categories!$C$6:$C$40,MATCH(D177,Categories!$B$6:$B$40,0)),"?"))</f>
        <v/>
      </c>
      <c r="F177" s="23" t="n"/>
      <c r="G177" s="24" t="n"/>
      <c r="H177" s="23" t="n"/>
    </row>
    <row r="178" ht="19" customHeight="1">
      <c r="B178" s="19" t="n"/>
      <c r="C178" s="20" t="n"/>
      <c r="D178" s="21" t="n"/>
      <c r="E178" s="22">
        <f>IF(D178="","",IFERROR(INDEX(Categories!$C$6:$C$40,MATCH(D178,Categories!$B$6:$B$40,0)),"?"))</f>
        <v/>
      </c>
      <c r="F178" s="23" t="n"/>
      <c r="G178" s="24" t="n"/>
      <c r="H178" s="23" t="n"/>
    </row>
    <row r="179" ht="19" customHeight="1">
      <c r="B179" s="19" t="n"/>
      <c r="C179" s="20" t="n"/>
      <c r="D179" s="21" t="n"/>
      <c r="E179" s="22">
        <f>IF(D179="","",IFERROR(INDEX(Categories!$C$6:$C$40,MATCH(D179,Categories!$B$6:$B$40,0)),"?"))</f>
        <v/>
      </c>
      <c r="F179" s="23" t="n"/>
      <c r="G179" s="24" t="n"/>
      <c r="H179" s="23" t="n"/>
    </row>
    <row r="180" ht="19" customHeight="1">
      <c r="B180" s="19" t="n"/>
      <c r="C180" s="20" t="n"/>
      <c r="D180" s="21" t="n"/>
      <c r="E180" s="22">
        <f>IF(D180="","",IFERROR(INDEX(Categories!$C$6:$C$40,MATCH(D180,Categories!$B$6:$B$40,0)),"?"))</f>
        <v/>
      </c>
      <c r="F180" s="23" t="n"/>
      <c r="G180" s="24" t="n"/>
      <c r="H180" s="23" t="n"/>
    </row>
    <row r="181" ht="19" customHeight="1">
      <c r="B181" s="19" t="n"/>
      <c r="C181" s="20" t="n"/>
      <c r="D181" s="21" t="n"/>
      <c r="E181" s="22">
        <f>IF(D181="","",IFERROR(INDEX(Categories!$C$6:$C$40,MATCH(D181,Categories!$B$6:$B$40,0)),"?"))</f>
        <v/>
      </c>
      <c r="F181" s="23" t="n"/>
      <c r="G181" s="24" t="n"/>
      <c r="H181" s="23" t="n"/>
    </row>
    <row r="182" ht="19" customHeight="1">
      <c r="B182" s="19" t="n"/>
      <c r="C182" s="20" t="n"/>
      <c r="D182" s="21" t="n"/>
      <c r="E182" s="22">
        <f>IF(D182="","",IFERROR(INDEX(Categories!$C$6:$C$40,MATCH(D182,Categories!$B$6:$B$40,0)),"?"))</f>
        <v/>
      </c>
      <c r="F182" s="23" t="n"/>
      <c r="G182" s="24" t="n"/>
      <c r="H182" s="23" t="n"/>
    </row>
    <row r="183" ht="19" customHeight="1">
      <c r="B183" s="19" t="n"/>
      <c r="C183" s="20" t="n"/>
      <c r="D183" s="21" t="n"/>
      <c r="E183" s="22">
        <f>IF(D183="","",IFERROR(INDEX(Categories!$C$6:$C$40,MATCH(D183,Categories!$B$6:$B$40,0)),"?"))</f>
        <v/>
      </c>
      <c r="F183" s="23" t="n"/>
      <c r="G183" s="24" t="n"/>
      <c r="H183" s="23" t="n"/>
    </row>
    <row r="184" ht="19" customHeight="1">
      <c r="B184" s="19" t="n"/>
      <c r="C184" s="20" t="n"/>
      <c r="D184" s="21" t="n"/>
      <c r="E184" s="22">
        <f>IF(D184="","",IFERROR(INDEX(Categories!$C$6:$C$40,MATCH(D184,Categories!$B$6:$B$40,0)),"?"))</f>
        <v/>
      </c>
      <c r="F184" s="23" t="n"/>
      <c r="G184" s="24" t="n"/>
      <c r="H184" s="23" t="n"/>
    </row>
    <row r="185" ht="19" customHeight="1">
      <c r="B185" s="19" t="n"/>
      <c r="C185" s="20" t="n"/>
      <c r="D185" s="21" t="n"/>
      <c r="E185" s="22">
        <f>IF(D185="","",IFERROR(INDEX(Categories!$C$6:$C$40,MATCH(D185,Categories!$B$6:$B$40,0)),"?"))</f>
        <v/>
      </c>
      <c r="F185" s="23" t="n"/>
      <c r="G185" s="24" t="n"/>
      <c r="H185" s="23" t="n"/>
    </row>
    <row r="186" ht="19" customHeight="1">
      <c r="B186" s="19" t="n"/>
      <c r="C186" s="20" t="n"/>
      <c r="D186" s="21" t="n"/>
      <c r="E186" s="22">
        <f>IF(D186="","",IFERROR(INDEX(Categories!$C$6:$C$40,MATCH(D186,Categories!$B$6:$B$40,0)),"?"))</f>
        <v/>
      </c>
      <c r="F186" s="23" t="n"/>
      <c r="G186" s="24" t="n"/>
      <c r="H186" s="23" t="n"/>
    </row>
    <row r="187" ht="19" customHeight="1">
      <c r="B187" s="19" t="n"/>
      <c r="C187" s="20" t="n"/>
      <c r="D187" s="21" t="n"/>
      <c r="E187" s="22">
        <f>IF(D187="","",IFERROR(INDEX(Categories!$C$6:$C$40,MATCH(D187,Categories!$B$6:$B$40,0)),"?"))</f>
        <v/>
      </c>
      <c r="F187" s="23" t="n"/>
      <c r="G187" s="24" t="n"/>
      <c r="H187" s="23" t="n"/>
    </row>
    <row r="188" ht="19" customHeight="1">
      <c r="B188" s="19" t="n"/>
      <c r="C188" s="20" t="n"/>
      <c r="D188" s="21" t="n"/>
      <c r="E188" s="22">
        <f>IF(D188="","",IFERROR(INDEX(Categories!$C$6:$C$40,MATCH(D188,Categories!$B$6:$B$40,0)),"?"))</f>
        <v/>
      </c>
      <c r="F188" s="23" t="n"/>
      <c r="G188" s="24" t="n"/>
      <c r="H188" s="23" t="n"/>
    </row>
    <row r="189" ht="19" customHeight="1">
      <c r="B189" s="19" t="n"/>
      <c r="C189" s="20" t="n"/>
      <c r="D189" s="21" t="n"/>
      <c r="E189" s="22">
        <f>IF(D189="","",IFERROR(INDEX(Categories!$C$6:$C$40,MATCH(D189,Categories!$B$6:$B$40,0)),"?"))</f>
        <v/>
      </c>
      <c r="F189" s="23" t="n"/>
      <c r="G189" s="24" t="n"/>
      <c r="H189" s="23" t="n"/>
    </row>
    <row r="190" ht="19" customHeight="1">
      <c r="B190" s="19" t="n"/>
      <c r="C190" s="20" t="n"/>
      <c r="D190" s="21" t="n"/>
      <c r="E190" s="22">
        <f>IF(D190="","",IFERROR(INDEX(Categories!$C$6:$C$40,MATCH(D190,Categories!$B$6:$B$40,0)),"?"))</f>
        <v/>
      </c>
      <c r="F190" s="23" t="n"/>
      <c r="G190" s="24" t="n"/>
      <c r="H190" s="23" t="n"/>
    </row>
    <row r="191" ht="19" customHeight="1">
      <c r="B191" s="19" t="n"/>
      <c r="C191" s="20" t="n"/>
      <c r="D191" s="21" t="n"/>
      <c r="E191" s="22">
        <f>IF(D191="","",IFERROR(INDEX(Categories!$C$6:$C$40,MATCH(D191,Categories!$B$6:$B$40,0)),"?"))</f>
        <v/>
      </c>
      <c r="F191" s="23" t="n"/>
      <c r="G191" s="24" t="n"/>
      <c r="H191" s="23" t="n"/>
    </row>
    <row r="192" ht="19" customHeight="1">
      <c r="B192" s="19" t="n"/>
      <c r="C192" s="20" t="n"/>
      <c r="D192" s="21" t="n"/>
      <c r="E192" s="22">
        <f>IF(D192="","",IFERROR(INDEX(Categories!$C$6:$C$40,MATCH(D192,Categories!$B$6:$B$40,0)),"?"))</f>
        <v/>
      </c>
      <c r="F192" s="23" t="n"/>
      <c r="G192" s="24" t="n"/>
      <c r="H192" s="23" t="n"/>
    </row>
    <row r="193" ht="19" customHeight="1">
      <c r="B193" s="19" t="n"/>
      <c r="C193" s="20" t="n"/>
      <c r="D193" s="21" t="n"/>
      <c r="E193" s="22">
        <f>IF(D193="","",IFERROR(INDEX(Categories!$C$6:$C$40,MATCH(D193,Categories!$B$6:$B$40,0)),"?"))</f>
        <v/>
      </c>
      <c r="F193" s="23" t="n"/>
      <c r="G193" s="24" t="n"/>
      <c r="H193" s="23" t="n"/>
    </row>
    <row r="194" ht="19" customHeight="1">
      <c r="B194" s="19" t="n"/>
      <c r="C194" s="20" t="n"/>
      <c r="D194" s="21" t="n"/>
      <c r="E194" s="22">
        <f>IF(D194="","",IFERROR(INDEX(Categories!$C$6:$C$40,MATCH(D194,Categories!$B$6:$B$40,0)),"?"))</f>
        <v/>
      </c>
      <c r="F194" s="23" t="n"/>
      <c r="G194" s="24" t="n"/>
      <c r="H194" s="23" t="n"/>
    </row>
    <row r="195" ht="19" customHeight="1">
      <c r="B195" s="19" t="n"/>
      <c r="C195" s="20" t="n"/>
      <c r="D195" s="21" t="n"/>
      <c r="E195" s="22">
        <f>IF(D195="","",IFERROR(INDEX(Categories!$C$6:$C$40,MATCH(D195,Categories!$B$6:$B$40,0)),"?"))</f>
        <v/>
      </c>
      <c r="F195" s="23" t="n"/>
      <c r="G195" s="24" t="n"/>
      <c r="H195" s="23" t="n"/>
    </row>
    <row r="196" ht="19" customHeight="1">
      <c r="B196" s="19" t="n"/>
      <c r="C196" s="20" t="n"/>
      <c r="D196" s="21" t="n"/>
      <c r="E196" s="22">
        <f>IF(D196="","",IFERROR(INDEX(Categories!$C$6:$C$40,MATCH(D196,Categories!$B$6:$B$40,0)),"?"))</f>
        <v/>
      </c>
      <c r="F196" s="23" t="n"/>
      <c r="G196" s="24" t="n"/>
      <c r="H196" s="23" t="n"/>
    </row>
    <row r="197" ht="19" customHeight="1">
      <c r="B197" s="19" t="n"/>
      <c r="C197" s="20" t="n"/>
      <c r="D197" s="21" t="n"/>
      <c r="E197" s="22">
        <f>IF(D197="","",IFERROR(INDEX(Categories!$C$6:$C$40,MATCH(D197,Categories!$B$6:$B$40,0)),"?"))</f>
        <v/>
      </c>
      <c r="F197" s="23" t="n"/>
      <c r="G197" s="24" t="n"/>
      <c r="H197" s="23" t="n"/>
    </row>
    <row r="198" ht="19" customHeight="1">
      <c r="B198" s="19" t="n"/>
      <c r="C198" s="20" t="n"/>
      <c r="D198" s="21" t="n"/>
      <c r="E198" s="22">
        <f>IF(D198="","",IFERROR(INDEX(Categories!$C$6:$C$40,MATCH(D198,Categories!$B$6:$B$40,0)),"?"))</f>
        <v/>
      </c>
      <c r="F198" s="23" t="n"/>
      <c r="G198" s="24" t="n"/>
      <c r="H198" s="23" t="n"/>
    </row>
    <row r="199" ht="19" customHeight="1">
      <c r="B199" s="19" t="n"/>
      <c r="C199" s="20" t="n"/>
      <c r="D199" s="21" t="n"/>
      <c r="E199" s="22">
        <f>IF(D199="","",IFERROR(INDEX(Categories!$C$6:$C$40,MATCH(D199,Categories!$B$6:$B$40,0)),"?"))</f>
        <v/>
      </c>
      <c r="F199" s="23" t="n"/>
      <c r="G199" s="24" t="n"/>
      <c r="H199" s="23" t="n"/>
    </row>
    <row r="200" ht="19" customHeight="1">
      <c r="B200" s="19" t="n"/>
      <c r="C200" s="20" t="n"/>
      <c r="D200" s="21" t="n"/>
      <c r="E200" s="22">
        <f>IF(D200="","",IFERROR(INDEX(Categories!$C$6:$C$40,MATCH(D200,Categories!$B$6:$B$40,0)),"?"))</f>
        <v/>
      </c>
      <c r="F200" s="23" t="n"/>
      <c r="G200" s="24" t="n"/>
      <c r="H200" s="23" t="n"/>
    </row>
    <row r="201" ht="19" customHeight="1">
      <c r="B201" s="19" t="n"/>
      <c r="C201" s="20" t="n"/>
      <c r="D201" s="21" t="n"/>
      <c r="E201" s="22">
        <f>IF(D201="","",IFERROR(INDEX(Categories!$C$6:$C$40,MATCH(D201,Categories!$B$6:$B$40,0)),"?"))</f>
        <v/>
      </c>
      <c r="F201" s="23" t="n"/>
      <c r="G201" s="24" t="n"/>
      <c r="H201" s="23" t="n"/>
    </row>
    <row r="202" ht="19" customHeight="1">
      <c r="B202" s="19" t="n"/>
      <c r="C202" s="20" t="n"/>
      <c r="D202" s="21" t="n"/>
      <c r="E202" s="22">
        <f>IF(D202="","",IFERROR(INDEX(Categories!$C$6:$C$40,MATCH(D202,Categories!$B$6:$B$40,0)),"?"))</f>
        <v/>
      </c>
      <c r="F202" s="23" t="n"/>
      <c r="G202" s="24" t="n"/>
      <c r="H202" s="23" t="n"/>
    </row>
    <row r="203" ht="19" customHeight="1">
      <c r="B203" s="19" t="n"/>
      <c r="C203" s="20" t="n"/>
      <c r="D203" s="21" t="n"/>
      <c r="E203" s="22">
        <f>IF(D203="","",IFERROR(INDEX(Categories!$C$6:$C$40,MATCH(D203,Categories!$B$6:$B$40,0)),"?"))</f>
        <v/>
      </c>
      <c r="F203" s="23" t="n"/>
      <c r="G203" s="24" t="n"/>
      <c r="H203" s="23" t="n"/>
    </row>
    <row r="204" ht="19" customHeight="1">
      <c r="B204" s="19" t="n"/>
      <c r="C204" s="20" t="n"/>
      <c r="D204" s="21" t="n"/>
      <c r="E204" s="22">
        <f>IF(D204="","",IFERROR(INDEX(Categories!$C$6:$C$40,MATCH(D204,Categories!$B$6:$B$40,0)),"?"))</f>
        <v/>
      </c>
      <c r="F204" s="23" t="n"/>
      <c r="G204" s="24" t="n"/>
      <c r="H204" s="23" t="n"/>
    </row>
    <row r="205" ht="19" customHeight="1">
      <c r="B205" s="19" t="n"/>
      <c r="C205" s="20" t="n"/>
      <c r="D205" s="21" t="n"/>
      <c r="E205" s="22">
        <f>IF(D205="","",IFERROR(INDEX(Categories!$C$6:$C$40,MATCH(D205,Categories!$B$6:$B$40,0)),"?"))</f>
        <v/>
      </c>
      <c r="F205" s="23" t="n"/>
      <c r="G205" s="24" t="n"/>
      <c r="H205" s="23" t="n"/>
    </row>
    <row r="206" ht="19" customHeight="1">
      <c r="B206" s="19" t="n"/>
      <c r="C206" s="20" t="n"/>
      <c r="D206" s="21" t="n"/>
      <c r="E206" s="22">
        <f>IF(D206="","",IFERROR(INDEX(Categories!$C$6:$C$40,MATCH(D206,Categories!$B$6:$B$40,0)),"?"))</f>
        <v/>
      </c>
      <c r="F206" s="23" t="n"/>
      <c r="G206" s="24" t="n"/>
      <c r="H206" s="23" t="n"/>
    </row>
    <row r="207" ht="19" customHeight="1">
      <c r="B207" s="19" t="n"/>
      <c r="C207" s="20" t="n"/>
      <c r="D207" s="21" t="n"/>
      <c r="E207" s="22">
        <f>IF(D207="","",IFERROR(INDEX(Categories!$C$6:$C$40,MATCH(D207,Categories!$B$6:$B$40,0)),"?"))</f>
        <v/>
      </c>
      <c r="F207" s="23" t="n"/>
      <c r="G207" s="24" t="n"/>
      <c r="H207" s="23" t="n"/>
    </row>
    <row r="208" ht="19" customHeight="1">
      <c r="B208" s="19" t="n"/>
      <c r="C208" s="20" t="n"/>
      <c r="D208" s="21" t="n"/>
      <c r="E208" s="22">
        <f>IF(D208="","",IFERROR(INDEX(Categories!$C$6:$C$40,MATCH(D208,Categories!$B$6:$B$40,0)),"?"))</f>
        <v/>
      </c>
      <c r="F208" s="23" t="n"/>
      <c r="G208" s="24" t="n"/>
      <c r="H208" s="23" t="n"/>
    </row>
    <row r="209" ht="19" customHeight="1">
      <c r="B209" s="19" t="n"/>
      <c r="C209" s="20" t="n"/>
      <c r="D209" s="21" t="n"/>
      <c r="E209" s="22">
        <f>IF(D209="","",IFERROR(INDEX(Categories!$C$6:$C$40,MATCH(D209,Categories!$B$6:$B$40,0)),"?"))</f>
        <v/>
      </c>
      <c r="F209" s="23" t="n"/>
      <c r="G209" s="24" t="n"/>
      <c r="H209" s="23" t="n"/>
    </row>
    <row r="210" ht="19" customHeight="1">
      <c r="B210" s="19" t="n"/>
      <c r="C210" s="20" t="n"/>
      <c r="D210" s="21" t="n"/>
      <c r="E210" s="22">
        <f>IF(D210="","",IFERROR(INDEX(Categories!$C$6:$C$40,MATCH(D210,Categories!$B$6:$B$40,0)),"?"))</f>
        <v/>
      </c>
      <c r="F210" s="23" t="n"/>
      <c r="G210" s="24" t="n"/>
      <c r="H210" s="23" t="n"/>
    </row>
    <row r="211" ht="19" customHeight="1">
      <c r="B211" s="19" t="n"/>
      <c r="C211" s="20" t="n"/>
      <c r="D211" s="21" t="n"/>
      <c r="E211" s="22">
        <f>IF(D211="","",IFERROR(INDEX(Categories!$C$6:$C$40,MATCH(D211,Categories!$B$6:$B$40,0)),"?"))</f>
        <v/>
      </c>
      <c r="F211" s="23" t="n"/>
      <c r="G211" s="24" t="n"/>
      <c r="H211" s="23" t="n"/>
    </row>
    <row r="212" ht="19" customHeight="1">
      <c r="B212" s="19" t="n"/>
      <c r="C212" s="20" t="n"/>
      <c r="D212" s="21" t="n"/>
      <c r="E212" s="22">
        <f>IF(D212="","",IFERROR(INDEX(Categories!$C$6:$C$40,MATCH(D212,Categories!$B$6:$B$40,0)),"?"))</f>
        <v/>
      </c>
      <c r="F212" s="23" t="n"/>
      <c r="G212" s="24" t="n"/>
      <c r="H212" s="23" t="n"/>
    </row>
    <row r="213" ht="19" customHeight="1">
      <c r="B213" s="19" t="n"/>
      <c r="C213" s="20" t="n"/>
      <c r="D213" s="21" t="n"/>
      <c r="E213" s="22">
        <f>IF(D213="","",IFERROR(INDEX(Categories!$C$6:$C$40,MATCH(D213,Categories!$B$6:$B$40,0)),"?"))</f>
        <v/>
      </c>
      <c r="F213" s="23" t="n"/>
      <c r="G213" s="24" t="n"/>
      <c r="H213" s="23" t="n"/>
    </row>
    <row r="214" ht="19" customHeight="1">
      <c r="B214" s="19" t="n"/>
      <c r="C214" s="20" t="n"/>
      <c r="D214" s="21" t="n"/>
      <c r="E214" s="22">
        <f>IF(D214="","",IFERROR(INDEX(Categories!$C$6:$C$40,MATCH(D214,Categories!$B$6:$B$40,0)),"?"))</f>
        <v/>
      </c>
      <c r="F214" s="23" t="n"/>
      <c r="G214" s="24" t="n"/>
      <c r="H214" s="23" t="n"/>
    </row>
    <row r="215" ht="19" customHeight="1">
      <c r="B215" s="19" t="n"/>
      <c r="C215" s="20" t="n"/>
      <c r="D215" s="21" t="n"/>
      <c r="E215" s="22">
        <f>IF(D215="","",IFERROR(INDEX(Categories!$C$6:$C$40,MATCH(D215,Categories!$B$6:$B$40,0)),"?"))</f>
        <v/>
      </c>
      <c r="F215" s="23" t="n"/>
      <c r="G215" s="24" t="n"/>
      <c r="H215" s="23" t="n"/>
    </row>
    <row r="216" ht="19" customHeight="1">
      <c r="B216" s="19" t="n"/>
      <c r="C216" s="20" t="n"/>
      <c r="D216" s="21" t="n"/>
      <c r="E216" s="22">
        <f>IF(D216="","",IFERROR(INDEX(Categories!$C$6:$C$40,MATCH(D216,Categories!$B$6:$B$40,0)),"?"))</f>
        <v/>
      </c>
      <c r="F216" s="23" t="n"/>
      <c r="G216" s="24" t="n"/>
      <c r="H216" s="23" t="n"/>
    </row>
    <row r="217" ht="19" customHeight="1">
      <c r="B217" s="19" t="n"/>
      <c r="C217" s="20" t="n"/>
      <c r="D217" s="21" t="n"/>
      <c r="E217" s="22">
        <f>IF(D217="","",IFERROR(INDEX(Categories!$C$6:$C$40,MATCH(D217,Categories!$B$6:$B$40,0)),"?"))</f>
        <v/>
      </c>
      <c r="F217" s="23" t="n"/>
      <c r="G217" s="24" t="n"/>
      <c r="H217" s="23" t="n"/>
    </row>
    <row r="218" ht="19" customHeight="1">
      <c r="B218" s="19" t="n"/>
      <c r="C218" s="20" t="n"/>
      <c r="D218" s="21" t="n"/>
      <c r="E218" s="22">
        <f>IF(D218="","",IFERROR(INDEX(Categories!$C$6:$C$40,MATCH(D218,Categories!$B$6:$B$40,0)),"?"))</f>
        <v/>
      </c>
      <c r="F218" s="23" t="n"/>
      <c r="G218" s="24" t="n"/>
      <c r="H218" s="23" t="n"/>
    </row>
    <row r="219" ht="19" customHeight="1">
      <c r="B219" s="19" t="n"/>
      <c r="C219" s="20" t="n"/>
      <c r="D219" s="21" t="n"/>
      <c r="E219" s="22">
        <f>IF(D219="","",IFERROR(INDEX(Categories!$C$6:$C$40,MATCH(D219,Categories!$B$6:$B$40,0)),"?"))</f>
        <v/>
      </c>
      <c r="F219" s="23" t="n"/>
      <c r="G219" s="24" t="n"/>
      <c r="H219" s="23" t="n"/>
    </row>
    <row r="220" ht="19" customHeight="1">
      <c r="B220" s="19" t="n"/>
      <c r="C220" s="20" t="n"/>
      <c r="D220" s="21" t="n"/>
      <c r="E220" s="22">
        <f>IF(D220="","",IFERROR(INDEX(Categories!$C$6:$C$40,MATCH(D220,Categories!$B$6:$B$40,0)),"?"))</f>
        <v/>
      </c>
      <c r="F220" s="23" t="n"/>
      <c r="G220" s="24" t="n"/>
      <c r="H220" s="23" t="n"/>
    </row>
    <row r="221" ht="19" customHeight="1">
      <c r="B221" s="19" t="n"/>
      <c r="C221" s="20" t="n"/>
      <c r="D221" s="21" t="n"/>
      <c r="E221" s="22">
        <f>IF(D221="","",IFERROR(INDEX(Categories!$C$6:$C$40,MATCH(D221,Categories!$B$6:$B$40,0)),"?"))</f>
        <v/>
      </c>
      <c r="F221" s="23" t="n"/>
      <c r="G221" s="24" t="n"/>
      <c r="H221" s="23" t="n"/>
    </row>
    <row r="222" ht="19" customHeight="1">
      <c r="B222" s="19" t="n"/>
      <c r="C222" s="20" t="n"/>
      <c r="D222" s="21" t="n"/>
      <c r="E222" s="22">
        <f>IF(D222="","",IFERROR(INDEX(Categories!$C$6:$C$40,MATCH(D222,Categories!$B$6:$B$40,0)),"?"))</f>
        <v/>
      </c>
      <c r="F222" s="23" t="n"/>
      <c r="G222" s="24" t="n"/>
      <c r="H222" s="23" t="n"/>
    </row>
    <row r="223" ht="19" customHeight="1">
      <c r="B223" s="19" t="n"/>
      <c r="C223" s="20" t="n"/>
      <c r="D223" s="21" t="n"/>
      <c r="E223" s="22">
        <f>IF(D223="","",IFERROR(INDEX(Categories!$C$6:$C$40,MATCH(D223,Categories!$B$6:$B$40,0)),"?"))</f>
        <v/>
      </c>
      <c r="F223" s="23" t="n"/>
      <c r="G223" s="24" t="n"/>
      <c r="H223" s="23" t="n"/>
    </row>
    <row r="224" ht="19" customHeight="1">
      <c r="B224" s="19" t="n"/>
      <c r="C224" s="20" t="n"/>
      <c r="D224" s="21" t="n"/>
      <c r="E224" s="22">
        <f>IF(D224="","",IFERROR(INDEX(Categories!$C$6:$C$40,MATCH(D224,Categories!$B$6:$B$40,0)),"?"))</f>
        <v/>
      </c>
      <c r="F224" s="23" t="n"/>
      <c r="G224" s="24" t="n"/>
      <c r="H224" s="23" t="n"/>
    </row>
    <row r="225" ht="19" customHeight="1">
      <c r="B225" s="19" t="n"/>
      <c r="C225" s="20" t="n"/>
      <c r="D225" s="21" t="n"/>
      <c r="E225" s="22">
        <f>IF(D225="","",IFERROR(INDEX(Categories!$C$6:$C$40,MATCH(D225,Categories!$B$6:$B$40,0)),"?"))</f>
        <v/>
      </c>
      <c r="F225" s="23" t="n"/>
      <c r="G225" s="24" t="n"/>
      <c r="H225" s="23" t="n"/>
    </row>
    <row r="226" ht="19" customHeight="1">
      <c r="B226" s="19" t="n"/>
      <c r="C226" s="20" t="n"/>
      <c r="D226" s="21" t="n"/>
      <c r="E226" s="22">
        <f>IF(D226="","",IFERROR(INDEX(Categories!$C$6:$C$40,MATCH(D226,Categories!$B$6:$B$40,0)),"?"))</f>
        <v/>
      </c>
      <c r="F226" s="23" t="n"/>
      <c r="G226" s="24" t="n"/>
      <c r="H226" s="23" t="n"/>
    </row>
    <row r="227" ht="19" customHeight="1">
      <c r="B227" s="19" t="n"/>
      <c r="C227" s="20" t="n"/>
      <c r="D227" s="21" t="n"/>
      <c r="E227" s="22">
        <f>IF(D227="","",IFERROR(INDEX(Categories!$C$6:$C$40,MATCH(D227,Categories!$B$6:$B$40,0)),"?"))</f>
        <v/>
      </c>
      <c r="F227" s="23" t="n"/>
      <c r="G227" s="24" t="n"/>
      <c r="H227" s="23" t="n"/>
    </row>
    <row r="228" ht="19" customHeight="1">
      <c r="B228" s="19" t="n"/>
      <c r="C228" s="20" t="n"/>
      <c r="D228" s="21" t="n"/>
      <c r="E228" s="22">
        <f>IF(D228="","",IFERROR(INDEX(Categories!$C$6:$C$40,MATCH(D228,Categories!$B$6:$B$40,0)),"?"))</f>
        <v/>
      </c>
      <c r="F228" s="23" t="n"/>
      <c r="G228" s="24" t="n"/>
      <c r="H228" s="23" t="n"/>
    </row>
    <row r="229" ht="19" customHeight="1">
      <c r="B229" s="19" t="n"/>
      <c r="C229" s="20" t="n"/>
      <c r="D229" s="21" t="n"/>
      <c r="E229" s="22">
        <f>IF(D229="","",IFERROR(INDEX(Categories!$C$6:$C$40,MATCH(D229,Categories!$B$6:$B$40,0)),"?"))</f>
        <v/>
      </c>
      <c r="F229" s="23" t="n"/>
      <c r="G229" s="24" t="n"/>
      <c r="H229" s="23" t="n"/>
    </row>
    <row r="230" ht="19" customHeight="1">
      <c r="B230" s="19" t="n"/>
      <c r="C230" s="20" t="n"/>
      <c r="D230" s="21" t="n"/>
      <c r="E230" s="22">
        <f>IF(D230="","",IFERROR(INDEX(Categories!$C$6:$C$40,MATCH(D230,Categories!$B$6:$B$40,0)),"?"))</f>
        <v/>
      </c>
      <c r="F230" s="23" t="n"/>
      <c r="G230" s="24" t="n"/>
      <c r="H230" s="23" t="n"/>
    </row>
    <row r="231" ht="19" customHeight="1">
      <c r="B231" s="19" t="n"/>
      <c r="C231" s="20" t="n"/>
      <c r="D231" s="21" t="n"/>
      <c r="E231" s="22">
        <f>IF(D231="","",IFERROR(INDEX(Categories!$C$6:$C$40,MATCH(D231,Categories!$B$6:$B$40,0)),"?"))</f>
        <v/>
      </c>
      <c r="F231" s="23" t="n"/>
      <c r="G231" s="24" t="n"/>
      <c r="H231" s="23" t="n"/>
    </row>
    <row r="232" ht="19" customHeight="1">
      <c r="B232" s="19" t="n"/>
      <c r="C232" s="20" t="n"/>
      <c r="D232" s="21" t="n"/>
      <c r="E232" s="22">
        <f>IF(D232="","",IFERROR(INDEX(Categories!$C$6:$C$40,MATCH(D232,Categories!$B$6:$B$40,0)),"?"))</f>
        <v/>
      </c>
      <c r="F232" s="23" t="n"/>
      <c r="G232" s="24" t="n"/>
      <c r="H232" s="23" t="n"/>
    </row>
    <row r="233" ht="19" customHeight="1">
      <c r="B233" s="19" t="n"/>
      <c r="C233" s="20" t="n"/>
      <c r="D233" s="21" t="n"/>
      <c r="E233" s="22">
        <f>IF(D233="","",IFERROR(INDEX(Categories!$C$6:$C$40,MATCH(D233,Categories!$B$6:$B$40,0)),"?"))</f>
        <v/>
      </c>
      <c r="F233" s="23" t="n"/>
      <c r="G233" s="24" t="n"/>
      <c r="H233" s="23" t="n"/>
    </row>
    <row r="234" ht="19" customHeight="1">
      <c r="B234" s="19" t="n"/>
      <c r="C234" s="20" t="n"/>
      <c r="D234" s="21" t="n"/>
      <c r="E234" s="22">
        <f>IF(D234="","",IFERROR(INDEX(Categories!$C$6:$C$40,MATCH(D234,Categories!$B$6:$B$40,0)),"?"))</f>
        <v/>
      </c>
      <c r="F234" s="23" t="n"/>
      <c r="G234" s="24" t="n"/>
      <c r="H234" s="23" t="n"/>
    </row>
    <row r="235" ht="19" customHeight="1">
      <c r="B235" s="19" t="n"/>
      <c r="C235" s="20" t="n"/>
      <c r="D235" s="21" t="n"/>
      <c r="E235" s="22">
        <f>IF(D235="","",IFERROR(INDEX(Categories!$C$6:$C$40,MATCH(D235,Categories!$B$6:$B$40,0)),"?"))</f>
        <v/>
      </c>
      <c r="F235" s="23" t="n"/>
      <c r="G235" s="24" t="n"/>
      <c r="H235" s="23" t="n"/>
    </row>
    <row r="236" ht="19" customHeight="1">
      <c r="B236" s="19" t="n"/>
      <c r="C236" s="20" t="n"/>
      <c r="D236" s="21" t="n"/>
      <c r="E236" s="22">
        <f>IF(D236="","",IFERROR(INDEX(Categories!$C$6:$C$40,MATCH(D236,Categories!$B$6:$B$40,0)),"?"))</f>
        <v/>
      </c>
      <c r="F236" s="23" t="n"/>
      <c r="G236" s="24" t="n"/>
      <c r="H236" s="23" t="n"/>
    </row>
    <row r="237" ht="19" customHeight="1">
      <c r="B237" s="19" t="n"/>
      <c r="C237" s="20" t="n"/>
      <c r="D237" s="21" t="n"/>
      <c r="E237" s="22">
        <f>IF(D237="","",IFERROR(INDEX(Categories!$C$6:$C$40,MATCH(D237,Categories!$B$6:$B$40,0)),"?"))</f>
        <v/>
      </c>
      <c r="F237" s="23" t="n"/>
      <c r="G237" s="24" t="n"/>
      <c r="H237" s="23" t="n"/>
    </row>
    <row r="238" ht="19" customHeight="1">
      <c r="B238" s="19" t="n"/>
      <c r="C238" s="20" t="n"/>
      <c r="D238" s="21" t="n"/>
      <c r="E238" s="22">
        <f>IF(D238="","",IFERROR(INDEX(Categories!$C$6:$C$40,MATCH(D238,Categories!$B$6:$B$40,0)),"?"))</f>
        <v/>
      </c>
      <c r="F238" s="23" t="n"/>
      <c r="G238" s="24" t="n"/>
      <c r="H238" s="23" t="n"/>
    </row>
    <row r="239" ht="19" customHeight="1">
      <c r="B239" s="19" t="n"/>
      <c r="C239" s="20" t="n"/>
      <c r="D239" s="21" t="n"/>
      <c r="E239" s="22">
        <f>IF(D239="","",IFERROR(INDEX(Categories!$C$6:$C$40,MATCH(D239,Categories!$B$6:$B$40,0)),"?"))</f>
        <v/>
      </c>
      <c r="F239" s="23" t="n"/>
      <c r="G239" s="24" t="n"/>
      <c r="H239" s="23" t="n"/>
    </row>
    <row r="240" ht="19" customHeight="1">
      <c r="B240" s="19" t="n"/>
      <c r="C240" s="20" t="n"/>
      <c r="D240" s="21" t="n"/>
      <c r="E240" s="22">
        <f>IF(D240="","",IFERROR(INDEX(Categories!$C$6:$C$40,MATCH(D240,Categories!$B$6:$B$40,0)),"?"))</f>
        <v/>
      </c>
      <c r="F240" s="23" t="n"/>
      <c r="G240" s="24" t="n"/>
      <c r="H240" s="23" t="n"/>
    </row>
    <row r="241" ht="19" customHeight="1">
      <c r="B241" s="19" t="n"/>
      <c r="C241" s="20" t="n"/>
      <c r="D241" s="21" t="n"/>
      <c r="E241" s="22">
        <f>IF(D241="","",IFERROR(INDEX(Categories!$C$6:$C$40,MATCH(D241,Categories!$B$6:$B$40,0)),"?"))</f>
        <v/>
      </c>
      <c r="F241" s="23" t="n"/>
      <c r="G241" s="24" t="n"/>
      <c r="H241" s="23" t="n"/>
    </row>
    <row r="242" ht="19" customHeight="1">
      <c r="B242" s="19" t="n"/>
      <c r="C242" s="20" t="n"/>
      <c r="D242" s="21" t="n"/>
      <c r="E242" s="22">
        <f>IF(D242="","",IFERROR(INDEX(Categories!$C$6:$C$40,MATCH(D242,Categories!$B$6:$B$40,0)),"?"))</f>
        <v/>
      </c>
      <c r="F242" s="23" t="n"/>
      <c r="G242" s="24" t="n"/>
      <c r="H242" s="23" t="n"/>
    </row>
    <row r="243" ht="19" customHeight="1">
      <c r="B243" s="19" t="n"/>
      <c r="C243" s="20" t="n"/>
      <c r="D243" s="21" t="n"/>
      <c r="E243" s="22">
        <f>IF(D243="","",IFERROR(INDEX(Categories!$C$6:$C$40,MATCH(D243,Categories!$B$6:$B$40,0)),"?"))</f>
        <v/>
      </c>
      <c r="F243" s="23" t="n"/>
      <c r="G243" s="24" t="n"/>
      <c r="H243" s="23" t="n"/>
    </row>
    <row r="244" ht="19" customHeight="1">
      <c r="B244" s="19" t="n"/>
      <c r="C244" s="20" t="n"/>
      <c r="D244" s="21" t="n"/>
      <c r="E244" s="22">
        <f>IF(D244="","",IFERROR(INDEX(Categories!$C$6:$C$40,MATCH(D244,Categories!$B$6:$B$40,0)),"?"))</f>
        <v/>
      </c>
      <c r="F244" s="23" t="n"/>
      <c r="G244" s="24" t="n"/>
      <c r="H244" s="23" t="n"/>
    </row>
    <row r="245" ht="19" customHeight="1">
      <c r="B245" s="19" t="n"/>
      <c r="C245" s="20" t="n"/>
      <c r="D245" s="21" t="n"/>
      <c r="E245" s="22">
        <f>IF(D245="","",IFERROR(INDEX(Categories!$C$6:$C$40,MATCH(D245,Categories!$B$6:$B$40,0)),"?"))</f>
        <v/>
      </c>
      <c r="F245" s="23" t="n"/>
      <c r="G245" s="24" t="n"/>
      <c r="H245" s="23" t="n"/>
    </row>
    <row r="246" ht="19" customHeight="1">
      <c r="B246" s="19" t="n"/>
      <c r="C246" s="20" t="n"/>
      <c r="D246" s="21" t="n"/>
      <c r="E246" s="22">
        <f>IF(D246="","",IFERROR(INDEX(Categories!$C$6:$C$40,MATCH(D246,Categories!$B$6:$B$40,0)),"?"))</f>
        <v/>
      </c>
      <c r="F246" s="23" t="n"/>
      <c r="G246" s="24" t="n"/>
      <c r="H246" s="23" t="n"/>
    </row>
    <row r="247" ht="19" customHeight="1">
      <c r="B247" s="19" t="n"/>
      <c r="C247" s="20" t="n"/>
      <c r="D247" s="21" t="n"/>
      <c r="E247" s="22">
        <f>IF(D247="","",IFERROR(INDEX(Categories!$C$6:$C$40,MATCH(D247,Categories!$B$6:$B$40,0)),"?"))</f>
        <v/>
      </c>
      <c r="F247" s="23" t="n"/>
      <c r="G247" s="24" t="n"/>
      <c r="H247" s="23" t="n"/>
    </row>
    <row r="248" ht="19" customHeight="1">
      <c r="B248" s="19" t="n"/>
      <c r="C248" s="20" t="n"/>
      <c r="D248" s="21" t="n"/>
      <c r="E248" s="22">
        <f>IF(D248="","",IFERROR(INDEX(Categories!$C$6:$C$40,MATCH(D248,Categories!$B$6:$B$40,0)),"?"))</f>
        <v/>
      </c>
      <c r="F248" s="23" t="n"/>
      <c r="G248" s="24" t="n"/>
      <c r="H248" s="23" t="n"/>
    </row>
    <row r="249" ht="19" customHeight="1">
      <c r="B249" s="19" t="n"/>
      <c r="C249" s="20" t="n"/>
      <c r="D249" s="21" t="n"/>
      <c r="E249" s="22">
        <f>IF(D249="","",IFERROR(INDEX(Categories!$C$6:$C$40,MATCH(D249,Categories!$B$6:$B$40,0)),"?"))</f>
        <v/>
      </c>
      <c r="F249" s="23" t="n"/>
      <c r="G249" s="24" t="n"/>
      <c r="H249" s="23" t="n"/>
    </row>
    <row r="250" ht="19" customHeight="1">
      <c r="B250" s="19" t="n"/>
      <c r="C250" s="20" t="n"/>
      <c r="D250" s="21" t="n"/>
      <c r="E250" s="22">
        <f>IF(D250="","",IFERROR(INDEX(Categories!$C$6:$C$40,MATCH(D250,Categories!$B$6:$B$40,0)),"?"))</f>
        <v/>
      </c>
      <c r="F250" s="23" t="n"/>
      <c r="G250" s="24" t="n"/>
      <c r="H250" s="23" t="n"/>
    </row>
    <row r="251" ht="19" customHeight="1">
      <c r="B251" s="19" t="n"/>
      <c r="C251" s="20" t="n"/>
      <c r="D251" s="21" t="n"/>
      <c r="E251" s="22">
        <f>IF(D251="","",IFERROR(INDEX(Categories!$C$6:$C$40,MATCH(D251,Categories!$B$6:$B$40,0)),"?"))</f>
        <v/>
      </c>
      <c r="F251" s="23" t="n"/>
      <c r="G251" s="24" t="n"/>
      <c r="H251" s="23" t="n"/>
    </row>
    <row r="252" ht="19" customHeight="1">
      <c r="B252" s="19" t="n"/>
      <c r="C252" s="20" t="n"/>
      <c r="D252" s="21" t="n"/>
      <c r="E252" s="22">
        <f>IF(D252="","",IFERROR(INDEX(Categories!$C$6:$C$40,MATCH(D252,Categories!$B$6:$B$40,0)),"?"))</f>
        <v/>
      </c>
      <c r="F252" s="23" t="n"/>
      <c r="G252" s="24" t="n"/>
      <c r="H252" s="23" t="n"/>
    </row>
    <row r="253" ht="19" customHeight="1">
      <c r="B253" s="19" t="n"/>
      <c r="C253" s="20" t="n"/>
      <c r="D253" s="21" t="n"/>
      <c r="E253" s="22">
        <f>IF(D253="","",IFERROR(INDEX(Categories!$C$6:$C$40,MATCH(D253,Categories!$B$6:$B$40,0)),"?"))</f>
        <v/>
      </c>
      <c r="F253" s="23" t="n"/>
      <c r="G253" s="24" t="n"/>
      <c r="H253" s="23" t="n"/>
    </row>
    <row r="254" ht="19" customHeight="1">
      <c r="B254" s="19" t="n"/>
      <c r="C254" s="20" t="n"/>
      <c r="D254" s="21" t="n"/>
      <c r="E254" s="22">
        <f>IF(D254="","",IFERROR(INDEX(Categories!$C$6:$C$40,MATCH(D254,Categories!$B$6:$B$40,0)),"?"))</f>
        <v/>
      </c>
      <c r="F254" s="23" t="n"/>
      <c r="G254" s="24" t="n"/>
      <c r="H254" s="23" t="n"/>
    </row>
    <row r="255" ht="19" customHeight="1">
      <c r="B255" s="19" t="n"/>
      <c r="C255" s="20" t="n"/>
      <c r="D255" s="21" t="n"/>
      <c r="E255" s="22">
        <f>IF(D255="","",IFERROR(INDEX(Categories!$C$6:$C$40,MATCH(D255,Categories!$B$6:$B$40,0)),"?"))</f>
        <v/>
      </c>
      <c r="F255" s="23" t="n"/>
      <c r="G255" s="24" t="n"/>
      <c r="H255" s="23" t="n"/>
    </row>
    <row r="256" ht="19" customHeight="1">
      <c r="B256" s="19" t="n"/>
      <c r="C256" s="20" t="n"/>
      <c r="D256" s="21" t="n"/>
      <c r="E256" s="22">
        <f>IF(D256="","",IFERROR(INDEX(Categories!$C$6:$C$40,MATCH(D256,Categories!$B$6:$B$40,0)),"?"))</f>
        <v/>
      </c>
      <c r="F256" s="23" t="n"/>
      <c r="G256" s="24" t="n"/>
      <c r="H256" s="23" t="n"/>
    </row>
    <row r="257" ht="19" customHeight="1">
      <c r="B257" s="19" t="n"/>
      <c r="C257" s="20" t="n"/>
      <c r="D257" s="21" t="n"/>
      <c r="E257" s="22">
        <f>IF(D257="","",IFERROR(INDEX(Categories!$C$6:$C$40,MATCH(D257,Categories!$B$6:$B$40,0)),"?"))</f>
        <v/>
      </c>
      <c r="F257" s="23" t="n"/>
      <c r="G257" s="24" t="n"/>
      <c r="H257" s="23" t="n"/>
    </row>
    <row r="258" ht="19" customHeight="1">
      <c r="B258" s="19" t="n"/>
      <c r="C258" s="20" t="n"/>
      <c r="D258" s="21" t="n"/>
      <c r="E258" s="22">
        <f>IF(D258="","",IFERROR(INDEX(Categories!$C$6:$C$40,MATCH(D258,Categories!$B$6:$B$40,0)),"?"))</f>
        <v/>
      </c>
      <c r="F258" s="23" t="n"/>
      <c r="G258" s="24" t="n"/>
      <c r="H258" s="23" t="n"/>
    </row>
    <row r="259" ht="19" customHeight="1">
      <c r="B259" s="19" t="n"/>
      <c r="C259" s="20" t="n"/>
      <c r="D259" s="21" t="n"/>
      <c r="E259" s="22">
        <f>IF(D259="","",IFERROR(INDEX(Categories!$C$6:$C$40,MATCH(D259,Categories!$B$6:$B$40,0)),"?"))</f>
        <v/>
      </c>
      <c r="F259" s="23" t="n"/>
      <c r="G259" s="24" t="n"/>
      <c r="H259" s="23" t="n"/>
    </row>
    <row r="260" ht="19" customHeight="1">
      <c r="B260" s="19" t="n"/>
      <c r="C260" s="20" t="n"/>
      <c r="D260" s="21" t="n"/>
      <c r="E260" s="22">
        <f>IF(D260="","",IFERROR(INDEX(Categories!$C$6:$C$40,MATCH(D260,Categories!$B$6:$B$40,0)),"?"))</f>
        <v/>
      </c>
      <c r="F260" s="23" t="n"/>
      <c r="G260" s="24" t="n"/>
      <c r="H260" s="23" t="n"/>
    </row>
    <row r="261" ht="19" customHeight="1">
      <c r="B261" s="19" t="n"/>
      <c r="C261" s="20" t="n"/>
      <c r="D261" s="21" t="n"/>
      <c r="E261" s="22">
        <f>IF(D261="","",IFERROR(INDEX(Categories!$C$6:$C$40,MATCH(D261,Categories!$B$6:$B$40,0)),"?"))</f>
        <v/>
      </c>
      <c r="F261" s="23" t="n"/>
      <c r="G261" s="24" t="n"/>
      <c r="H261" s="23" t="n"/>
    </row>
    <row r="262" ht="19" customHeight="1">
      <c r="B262" s="19" t="n"/>
      <c r="C262" s="20" t="n"/>
      <c r="D262" s="21" t="n"/>
      <c r="E262" s="22">
        <f>IF(D262="","",IFERROR(INDEX(Categories!$C$6:$C$40,MATCH(D262,Categories!$B$6:$B$40,0)),"?"))</f>
        <v/>
      </c>
      <c r="F262" s="23" t="n"/>
      <c r="G262" s="24" t="n"/>
      <c r="H262" s="23" t="n"/>
    </row>
    <row r="263" ht="19" customHeight="1">
      <c r="B263" s="19" t="n"/>
      <c r="C263" s="20" t="n"/>
      <c r="D263" s="21" t="n"/>
      <c r="E263" s="22">
        <f>IF(D263="","",IFERROR(INDEX(Categories!$C$6:$C$40,MATCH(D263,Categories!$B$6:$B$40,0)),"?"))</f>
        <v/>
      </c>
      <c r="F263" s="23" t="n"/>
      <c r="G263" s="24" t="n"/>
      <c r="H263" s="23" t="n"/>
    </row>
    <row r="264" ht="19" customHeight="1">
      <c r="B264" s="19" t="n"/>
      <c r="C264" s="20" t="n"/>
      <c r="D264" s="21" t="n"/>
      <c r="E264" s="22">
        <f>IF(D264="","",IFERROR(INDEX(Categories!$C$6:$C$40,MATCH(D264,Categories!$B$6:$B$40,0)),"?"))</f>
        <v/>
      </c>
      <c r="F264" s="23" t="n"/>
      <c r="G264" s="24" t="n"/>
      <c r="H264" s="23" t="n"/>
    </row>
    <row r="265" ht="19" customHeight="1">
      <c r="B265" s="19" t="n"/>
      <c r="C265" s="20" t="n"/>
      <c r="D265" s="21" t="n"/>
      <c r="E265" s="22">
        <f>IF(D265="","",IFERROR(INDEX(Categories!$C$6:$C$40,MATCH(D265,Categories!$B$6:$B$40,0)),"?"))</f>
        <v/>
      </c>
      <c r="F265" s="23" t="n"/>
      <c r="G265" s="24" t="n"/>
      <c r="H265" s="23" t="n"/>
    </row>
    <row r="266" ht="19" customHeight="1">
      <c r="B266" s="19" t="n"/>
      <c r="C266" s="20" t="n"/>
      <c r="D266" s="21" t="n"/>
      <c r="E266" s="22">
        <f>IF(D266="","",IFERROR(INDEX(Categories!$C$6:$C$40,MATCH(D266,Categories!$B$6:$B$40,0)),"?"))</f>
        <v/>
      </c>
      <c r="F266" s="23" t="n"/>
      <c r="G266" s="24" t="n"/>
      <c r="H266" s="23" t="n"/>
    </row>
    <row r="267" ht="19" customHeight="1">
      <c r="B267" s="19" t="n"/>
      <c r="C267" s="20" t="n"/>
      <c r="D267" s="21" t="n"/>
      <c r="E267" s="22">
        <f>IF(D267="","",IFERROR(INDEX(Categories!$C$6:$C$40,MATCH(D267,Categories!$B$6:$B$40,0)),"?"))</f>
        <v/>
      </c>
      <c r="F267" s="23" t="n"/>
      <c r="G267" s="24" t="n"/>
      <c r="H267" s="23" t="n"/>
    </row>
    <row r="268" ht="19" customHeight="1">
      <c r="B268" s="19" t="n"/>
      <c r="C268" s="20" t="n"/>
      <c r="D268" s="21" t="n"/>
      <c r="E268" s="22">
        <f>IF(D268="","",IFERROR(INDEX(Categories!$C$6:$C$40,MATCH(D268,Categories!$B$6:$B$40,0)),"?"))</f>
        <v/>
      </c>
      <c r="F268" s="23" t="n"/>
      <c r="G268" s="24" t="n"/>
      <c r="H268" s="23" t="n"/>
    </row>
    <row r="269" ht="19" customHeight="1">
      <c r="B269" s="19" t="n"/>
      <c r="C269" s="20" t="n"/>
      <c r="D269" s="21" t="n"/>
      <c r="E269" s="22">
        <f>IF(D269="","",IFERROR(INDEX(Categories!$C$6:$C$40,MATCH(D269,Categories!$B$6:$B$40,0)),"?"))</f>
        <v/>
      </c>
      <c r="F269" s="23" t="n"/>
      <c r="G269" s="24" t="n"/>
      <c r="H269" s="23" t="n"/>
    </row>
    <row r="270" ht="19" customHeight="1">
      <c r="B270" s="19" t="n"/>
      <c r="C270" s="20" t="n"/>
      <c r="D270" s="21" t="n"/>
      <c r="E270" s="22">
        <f>IF(D270="","",IFERROR(INDEX(Categories!$C$6:$C$40,MATCH(D270,Categories!$B$6:$B$40,0)),"?"))</f>
        <v/>
      </c>
      <c r="F270" s="23" t="n"/>
      <c r="G270" s="24" t="n"/>
      <c r="H270" s="23" t="n"/>
    </row>
    <row r="271" ht="19" customHeight="1">
      <c r="B271" s="19" t="n"/>
      <c r="C271" s="20" t="n"/>
      <c r="D271" s="21" t="n"/>
      <c r="E271" s="22">
        <f>IF(D271="","",IFERROR(INDEX(Categories!$C$6:$C$40,MATCH(D271,Categories!$B$6:$B$40,0)),"?"))</f>
        <v/>
      </c>
      <c r="F271" s="23" t="n"/>
      <c r="G271" s="24" t="n"/>
      <c r="H271" s="23" t="n"/>
    </row>
    <row r="272" ht="19" customHeight="1">
      <c r="B272" s="19" t="n"/>
      <c r="C272" s="20" t="n"/>
      <c r="D272" s="21" t="n"/>
      <c r="E272" s="22">
        <f>IF(D272="","",IFERROR(INDEX(Categories!$C$6:$C$40,MATCH(D272,Categories!$B$6:$B$40,0)),"?"))</f>
        <v/>
      </c>
      <c r="F272" s="23" t="n"/>
      <c r="G272" s="24" t="n"/>
      <c r="H272" s="23" t="n"/>
    </row>
    <row r="273" ht="19" customHeight="1">
      <c r="B273" s="19" t="n"/>
      <c r="C273" s="20" t="n"/>
      <c r="D273" s="21" t="n"/>
      <c r="E273" s="22">
        <f>IF(D273="","",IFERROR(INDEX(Categories!$C$6:$C$40,MATCH(D273,Categories!$B$6:$B$40,0)),"?"))</f>
        <v/>
      </c>
      <c r="F273" s="23" t="n"/>
      <c r="G273" s="24" t="n"/>
      <c r="H273" s="23" t="n"/>
    </row>
    <row r="274" ht="19" customHeight="1">
      <c r="B274" s="19" t="n"/>
      <c r="C274" s="20" t="n"/>
      <c r="D274" s="21" t="n"/>
      <c r="E274" s="22">
        <f>IF(D274="","",IFERROR(INDEX(Categories!$C$6:$C$40,MATCH(D274,Categories!$B$6:$B$40,0)),"?"))</f>
        <v/>
      </c>
      <c r="F274" s="23" t="n"/>
      <c r="G274" s="24" t="n"/>
      <c r="H274" s="23" t="n"/>
    </row>
    <row r="275" ht="19" customHeight="1">
      <c r="B275" s="19" t="n"/>
      <c r="C275" s="20" t="n"/>
      <c r="D275" s="21" t="n"/>
      <c r="E275" s="22">
        <f>IF(D275="","",IFERROR(INDEX(Categories!$C$6:$C$40,MATCH(D275,Categories!$B$6:$B$40,0)),"?"))</f>
        <v/>
      </c>
      <c r="F275" s="23" t="n"/>
      <c r="G275" s="24" t="n"/>
      <c r="H275" s="23" t="n"/>
    </row>
    <row r="276" ht="19" customHeight="1">
      <c r="B276" s="19" t="n"/>
      <c r="C276" s="20" t="n"/>
      <c r="D276" s="21" t="n"/>
      <c r="E276" s="22">
        <f>IF(D276="","",IFERROR(INDEX(Categories!$C$6:$C$40,MATCH(D276,Categories!$B$6:$B$40,0)),"?"))</f>
        <v/>
      </c>
      <c r="F276" s="23" t="n"/>
      <c r="G276" s="24" t="n"/>
      <c r="H276" s="23" t="n"/>
    </row>
    <row r="277" ht="19" customHeight="1">
      <c r="B277" s="19" t="n"/>
      <c r="C277" s="20" t="n"/>
      <c r="D277" s="21" t="n"/>
      <c r="E277" s="22">
        <f>IF(D277="","",IFERROR(INDEX(Categories!$C$6:$C$40,MATCH(D277,Categories!$B$6:$B$40,0)),"?"))</f>
        <v/>
      </c>
      <c r="F277" s="23" t="n"/>
      <c r="G277" s="24" t="n"/>
      <c r="H277" s="23" t="n"/>
    </row>
    <row r="278" ht="19" customHeight="1">
      <c r="B278" s="19" t="n"/>
      <c r="C278" s="20" t="n"/>
      <c r="D278" s="21" t="n"/>
      <c r="E278" s="22">
        <f>IF(D278="","",IFERROR(INDEX(Categories!$C$6:$C$40,MATCH(D278,Categories!$B$6:$B$40,0)),"?"))</f>
        <v/>
      </c>
      <c r="F278" s="23" t="n"/>
      <c r="G278" s="24" t="n"/>
      <c r="H278" s="23" t="n"/>
    </row>
    <row r="279" ht="19" customHeight="1">
      <c r="B279" s="19" t="n"/>
      <c r="C279" s="20" t="n"/>
      <c r="D279" s="21" t="n"/>
      <c r="E279" s="22">
        <f>IF(D279="","",IFERROR(INDEX(Categories!$C$6:$C$40,MATCH(D279,Categories!$B$6:$B$40,0)),"?"))</f>
        <v/>
      </c>
      <c r="F279" s="23" t="n"/>
      <c r="G279" s="24" t="n"/>
      <c r="H279" s="23" t="n"/>
    </row>
    <row r="280" ht="19" customHeight="1">
      <c r="B280" s="19" t="n"/>
      <c r="C280" s="20" t="n"/>
      <c r="D280" s="21" t="n"/>
      <c r="E280" s="22">
        <f>IF(D280="","",IFERROR(INDEX(Categories!$C$6:$C$40,MATCH(D280,Categories!$B$6:$B$40,0)),"?"))</f>
        <v/>
      </c>
      <c r="F280" s="23" t="n"/>
      <c r="G280" s="24" t="n"/>
      <c r="H280" s="23" t="n"/>
    </row>
    <row r="281" ht="19" customHeight="1">
      <c r="B281" s="19" t="n"/>
      <c r="C281" s="20" t="n"/>
      <c r="D281" s="21" t="n"/>
      <c r="E281" s="22">
        <f>IF(D281="","",IFERROR(INDEX(Categories!$C$6:$C$40,MATCH(D281,Categories!$B$6:$B$40,0)),"?"))</f>
        <v/>
      </c>
      <c r="F281" s="23" t="n"/>
      <c r="G281" s="24" t="n"/>
      <c r="H281" s="23" t="n"/>
    </row>
    <row r="282" ht="19" customHeight="1">
      <c r="B282" s="19" t="n"/>
      <c r="C282" s="20" t="n"/>
      <c r="D282" s="21" t="n"/>
      <c r="E282" s="22">
        <f>IF(D282="","",IFERROR(INDEX(Categories!$C$6:$C$40,MATCH(D282,Categories!$B$6:$B$40,0)),"?"))</f>
        <v/>
      </c>
      <c r="F282" s="23" t="n"/>
      <c r="G282" s="24" t="n"/>
      <c r="H282" s="23" t="n"/>
    </row>
    <row r="283" ht="19" customHeight="1">
      <c r="B283" s="19" t="n"/>
      <c r="C283" s="20" t="n"/>
      <c r="D283" s="21" t="n"/>
      <c r="E283" s="22">
        <f>IF(D283="","",IFERROR(INDEX(Categories!$C$6:$C$40,MATCH(D283,Categories!$B$6:$B$40,0)),"?"))</f>
        <v/>
      </c>
      <c r="F283" s="23" t="n"/>
      <c r="G283" s="24" t="n"/>
      <c r="H283" s="23" t="n"/>
    </row>
    <row r="284" ht="19" customHeight="1">
      <c r="B284" s="19" t="n"/>
      <c r="C284" s="20" t="n"/>
      <c r="D284" s="21" t="n"/>
      <c r="E284" s="22">
        <f>IF(D284="","",IFERROR(INDEX(Categories!$C$6:$C$40,MATCH(D284,Categories!$B$6:$B$40,0)),"?"))</f>
        <v/>
      </c>
      <c r="F284" s="23" t="n"/>
      <c r="G284" s="24" t="n"/>
      <c r="H284" s="23" t="n"/>
    </row>
    <row r="285" ht="19" customHeight="1">
      <c r="B285" s="19" t="n"/>
      <c r="C285" s="20" t="n"/>
      <c r="D285" s="21" t="n"/>
      <c r="E285" s="22">
        <f>IF(D285="","",IFERROR(INDEX(Categories!$C$6:$C$40,MATCH(D285,Categories!$B$6:$B$40,0)),"?"))</f>
        <v/>
      </c>
      <c r="F285" s="23" t="n"/>
      <c r="G285" s="24" t="n"/>
      <c r="H285" s="23" t="n"/>
    </row>
    <row r="286" ht="19" customHeight="1">
      <c r="B286" s="19" t="n"/>
      <c r="C286" s="20" t="n"/>
      <c r="D286" s="21" t="n"/>
      <c r="E286" s="22">
        <f>IF(D286="","",IFERROR(INDEX(Categories!$C$6:$C$40,MATCH(D286,Categories!$B$6:$B$40,0)),"?"))</f>
        <v/>
      </c>
      <c r="F286" s="23" t="n"/>
      <c r="G286" s="24" t="n"/>
      <c r="H286" s="23" t="n"/>
    </row>
    <row r="287" ht="19" customHeight="1">
      <c r="B287" s="19" t="n"/>
      <c r="C287" s="20" t="n"/>
      <c r="D287" s="21" t="n"/>
      <c r="E287" s="22">
        <f>IF(D287="","",IFERROR(INDEX(Categories!$C$6:$C$40,MATCH(D287,Categories!$B$6:$B$40,0)),"?"))</f>
        <v/>
      </c>
      <c r="F287" s="23" t="n"/>
      <c r="G287" s="24" t="n"/>
      <c r="H287" s="23" t="n"/>
    </row>
    <row r="288" ht="19" customHeight="1">
      <c r="B288" s="19" t="n"/>
      <c r="C288" s="20" t="n"/>
      <c r="D288" s="21" t="n"/>
      <c r="E288" s="22">
        <f>IF(D288="","",IFERROR(INDEX(Categories!$C$6:$C$40,MATCH(D288,Categories!$B$6:$B$40,0)),"?"))</f>
        <v/>
      </c>
      <c r="F288" s="23" t="n"/>
      <c r="G288" s="24" t="n"/>
      <c r="H288" s="23" t="n"/>
    </row>
    <row r="289" ht="19" customHeight="1">
      <c r="B289" s="19" t="n"/>
      <c r="C289" s="20" t="n"/>
      <c r="D289" s="21" t="n"/>
      <c r="E289" s="22">
        <f>IF(D289="","",IFERROR(INDEX(Categories!$C$6:$C$40,MATCH(D289,Categories!$B$6:$B$40,0)),"?"))</f>
        <v/>
      </c>
      <c r="F289" s="23" t="n"/>
      <c r="G289" s="24" t="n"/>
      <c r="H289" s="23" t="n"/>
    </row>
    <row r="290" ht="19" customHeight="1">
      <c r="B290" s="19" t="n"/>
      <c r="C290" s="20" t="n"/>
      <c r="D290" s="21" t="n"/>
      <c r="E290" s="22">
        <f>IF(D290="","",IFERROR(INDEX(Categories!$C$6:$C$40,MATCH(D290,Categories!$B$6:$B$40,0)),"?"))</f>
        <v/>
      </c>
      <c r="F290" s="23" t="n"/>
      <c r="G290" s="24" t="n"/>
      <c r="H290" s="23" t="n"/>
    </row>
    <row r="291" ht="19" customHeight="1">
      <c r="B291" s="19" t="n"/>
      <c r="C291" s="20" t="n"/>
      <c r="D291" s="21" t="n"/>
      <c r="E291" s="22">
        <f>IF(D291="","",IFERROR(INDEX(Categories!$C$6:$C$40,MATCH(D291,Categories!$B$6:$B$40,0)),"?"))</f>
        <v/>
      </c>
      <c r="F291" s="23" t="n"/>
      <c r="G291" s="24" t="n"/>
      <c r="H291" s="23" t="n"/>
    </row>
    <row r="292" ht="19" customHeight="1">
      <c r="B292" s="19" t="n"/>
      <c r="C292" s="20" t="n"/>
      <c r="D292" s="21" t="n"/>
      <c r="E292" s="22">
        <f>IF(D292="","",IFERROR(INDEX(Categories!$C$6:$C$40,MATCH(D292,Categories!$B$6:$B$40,0)),"?"))</f>
        <v/>
      </c>
      <c r="F292" s="23" t="n"/>
      <c r="G292" s="24" t="n"/>
      <c r="H292" s="23" t="n"/>
    </row>
    <row r="293" ht="19" customHeight="1">
      <c r="B293" s="19" t="n"/>
      <c r="C293" s="20" t="n"/>
      <c r="D293" s="21" t="n"/>
      <c r="E293" s="22">
        <f>IF(D293="","",IFERROR(INDEX(Categories!$C$6:$C$40,MATCH(D293,Categories!$B$6:$B$40,0)),"?"))</f>
        <v/>
      </c>
      <c r="F293" s="23" t="n"/>
      <c r="G293" s="24" t="n"/>
      <c r="H293" s="23" t="n"/>
    </row>
    <row r="294" ht="19" customHeight="1">
      <c r="B294" s="19" t="n"/>
      <c r="C294" s="20" t="n"/>
      <c r="D294" s="21" t="n"/>
      <c r="E294" s="22">
        <f>IF(D294="","",IFERROR(INDEX(Categories!$C$6:$C$40,MATCH(D294,Categories!$B$6:$B$40,0)),"?"))</f>
        <v/>
      </c>
      <c r="F294" s="23" t="n"/>
      <c r="G294" s="24" t="n"/>
      <c r="H294" s="23" t="n"/>
    </row>
    <row r="295" ht="19" customHeight="1">
      <c r="B295" s="19" t="n"/>
      <c r="C295" s="20" t="n"/>
      <c r="D295" s="21" t="n"/>
      <c r="E295" s="22">
        <f>IF(D295="","",IFERROR(INDEX(Categories!$C$6:$C$40,MATCH(D295,Categories!$B$6:$B$40,0)),"?"))</f>
        <v/>
      </c>
      <c r="F295" s="23" t="n"/>
      <c r="G295" s="24" t="n"/>
      <c r="H295" s="23" t="n"/>
    </row>
    <row r="296" ht="19" customHeight="1">
      <c r="B296" s="19" t="n"/>
      <c r="C296" s="20" t="n"/>
      <c r="D296" s="21" t="n"/>
      <c r="E296" s="22">
        <f>IF(D296="","",IFERROR(INDEX(Categories!$C$6:$C$40,MATCH(D296,Categories!$B$6:$B$40,0)),"?"))</f>
        <v/>
      </c>
      <c r="F296" s="23" t="n"/>
      <c r="G296" s="24" t="n"/>
      <c r="H296" s="23" t="n"/>
    </row>
    <row r="297" ht="19" customHeight="1">
      <c r="B297" s="19" t="n"/>
      <c r="C297" s="20" t="n"/>
      <c r="D297" s="21" t="n"/>
      <c r="E297" s="22">
        <f>IF(D297="","",IFERROR(INDEX(Categories!$C$6:$C$40,MATCH(D297,Categories!$B$6:$B$40,0)),"?"))</f>
        <v/>
      </c>
      <c r="F297" s="23" t="n"/>
      <c r="G297" s="24" t="n"/>
      <c r="H297" s="23" t="n"/>
    </row>
    <row r="298" ht="19" customHeight="1">
      <c r="B298" s="19" t="n"/>
      <c r="C298" s="20" t="n"/>
      <c r="D298" s="21" t="n"/>
      <c r="E298" s="22">
        <f>IF(D298="","",IFERROR(INDEX(Categories!$C$6:$C$40,MATCH(D298,Categories!$B$6:$B$40,0)),"?"))</f>
        <v/>
      </c>
      <c r="F298" s="23" t="n"/>
      <c r="G298" s="24" t="n"/>
      <c r="H298" s="23" t="n"/>
    </row>
    <row r="299" ht="19" customHeight="1">
      <c r="B299" s="19" t="n"/>
      <c r="C299" s="20" t="n"/>
      <c r="D299" s="21" t="n"/>
      <c r="E299" s="22">
        <f>IF(D299="","",IFERROR(INDEX(Categories!$C$6:$C$40,MATCH(D299,Categories!$B$6:$B$40,0)),"?"))</f>
        <v/>
      </c>
      <c r="F299" s="23" t="n"/>
      <c r="G299" s="24" t="n"/>
      <c r="H299" s="23" t="n"/>
    </row>
    <row r="300" ht="19" customHeight="1">
      <c r="B300" s="19" t="n"/>
      <c r="C300" s="20" t="n"/>
      <c r="D300" s="21" t="n"/>
      <c r="E300" s="22">
        <f>IF(D300="","",IFERROR(INDEX(Categories!$C$6:$C$40,MATCH(D300,Categories!$B$6:$B$40,0)),"?"))</f>
        <v/>
      </c>
      <c r="F300" s="23" t="n"/>
      <c r="G300" s="24" t="n"/>
      <c r="H300" s="23" t="n"/>
    </row>
    <row r="301" ht="19" customHeight="1">
      <c r="B301" s="19" t="n"/>
      <c r="C301" s="20" t="n"/>
      <c r="D301" s="21" t="n"/>
      <c r="E301" s="22">
        <f>IF(D301="","",IFERROR(INDEX(Categories!$C$6:$C$40,MATCH(D301,Categories!$B$6:$B$40,0)),"?"))</f>
        <v/>
      </c>
      <c r="F301" s="23" t="n"/>
      <c r="G301" s="24" t="n"/>
      <c r="H301" s="23" t="n"/>
    </row>
    <row r="302" ht="19" customHeight="1">
      <c r="B302" s="19" t="n"/>
      <c r="C302" s="20" t="n"/>
      <c r="D302" s="21" t="n"/>
      <c r="E302" s="22">
        <f>IF(D302="","",IFERROR(INDEX(Categories!$C$6:$C$40,MATCH(D302,Categories!$B$6:$B$40,0)),"?"))</f>
        <v/>
      </c>
      <c r="F302" s="23" t="n"/>
      <c r="G302" s="24" t="n"/>
      <c r="H302" s="23" t="n"/>
    </row>
    <row r="303" ht="19" customHeight="1">
      <c r="B303" s="19" t="n"/>
      <c r="C303" s="20" t="n"/>
      <c r="D303" s="21" t="n"/>
      <c r="E303" s="22">
        <f>IF(D303="","",IFERROR(INDEX(Categories!$C$6:$C$40,MATCH(D303,Categories!$B$6:$B$40,0)),"?"))</f>
        <v/>
      </c>
      <c r="F303" s="23" t="n"/>
      <c r="G303" s="24" t="n"/>
      <c r="H303" s="23" t="n"/>
    </row>
    <row r="304" ht="19" customHeight="1">
      <c r="B304" s="19" t="n"/>
      <c r="C304" s="20" t="n"/>
      <c r="D304" s="21" t="n"/>
      <c r="E304" s="22">
        <f>IF(D304="","",IFERROR(INDEX(Categories!$C$6:$C$40,MATCH(D304,Categories!$B$6:$B$40,0)),"?"))</f>
        <v/>
      </c>
      <c r="F304" s="23" t="n"/>
      <c r="G304" s="24" t="n"/>
      <c r="H304" s="23" t="n"/>
    </row>
    <row r="305" ht="19" customHeight="1">
      <c r="B305" s="19" t="n"/>
      <c r="C305" s="20" t="n"/>
      <c r="D305" s="21" t="n"/>
      <c r="E305" s="22">
        <f>IF(D305="","",IFERROR(INDEX(Categories!$C$6:$C$40,MATCH(D305,Categories!$B$6:$B$40,0)),"?"))</f>
        <v/>
      </c>
      <c r="F305" s="23" t="n"/>
      <c r="G305" s="24" t="n"/>
      <c r="H305" s="23" t="n"/>
    </row>
    <row r="306" ht="19" customHeight="1">
      <c r="B306" s="19" t="n"/>
      <c r="C306" s="20" t="n"/>
      <c r="D306" s="21" t="n"/>
      <c r="E306" s="22">
        <f>IF(D306="","",IFERROR(INDEX(Categories!$C$6:$C$40,MATCH(D306,Categories!$B$6:$B$40,0)),"?"))</f>
        <v/>
      </c>
      <c r="F306" s="23" t="n"/>
      <c r="G306" s="24" t="n"/>
      <c r="H306" s="23" t="n"/>
    </row>
    <row r="307" ht="19" customHeight="1">
      <c r="B307" s="19" t="n"/>
      <c r="C307" s="20" t="n"/>
      <c r="D307" s="21" t="n"/>
      <c r="E307" s="22">
        <f>IF(D307="","",IFERROR(INDEX(Categories!$C$6:$C$40,MATCH(D307,Categories!$B$6:$B$40,0)),"?"))</f>
        <v/>
      </c>
      <c r="F307" s="23" t="n"/>
      <c r="G307" s="24" t="n"/>
      <c r="H307" s="23" t="n"/>
    </row>
    <row r="308" ht="19" customHeight="1">
      <c r="B308" s="19" t="n"/>
      <c r="C308" s="20" t="n"/>
      <c r="D308" s="21" t="n"/>
      <c r="E308" s="22">
        <f>IF(D308="","",IFERROR(INDEX(Categories!$C$6:$C$40,MATCH(D308,Categories!$B$6:$B$40,0)),"?"))</f>
        <v/>
      </c>
      <c r="F308" s="23" t="n"/>
      <c r="G308" s="24" t="n"/>
      <c r="H308" s="23" t="n"/>
    </row>
    <row r="309" ht="19" customHeight="1">
      <c r="B309" s="19" t="n"/>
      <c r="C309" s="20" t="n"/>
      <c r="D309" s="21" t="n"/>
      <c r="E309" s="22">
        <f>IF(D309="","",IFERROR(INDEX(Categories!$C$6:$C$40,MATCH(D309,Categories!$B$6:$B$40,0)),"?"))</f>
        <v/>
      </c>
      <c r="F309" s="23" t="n"/>
      <c r="G309" s="24" t="n"/>
      <c r="H309" s="23" t="n"/>
    </row>
    <row r="310" ht="19" customHeight="1">
      <c r="B310" s="19" t="n"/>
      <c r="C310" s="20" t="n"/>
      <c r="D310" s="21" t="n"/>
      <c r="E310" s="22">
        <f>IF(D310="","",IFERROR(INDEX(Categories!$C$6:$C$40,MATCH(D310,Categories!$B$6:$B$40,0)),"?"))</f>
        <v/>
      </c>
      <c r="F310" s="23" t="n"/>
      <c r="G310" s="24" t="n"/>
      <c r="H310" s="23" t="n"/>
    </row>
    <row r="311" ht="19" customHeight="1">
      <c r="B311" s="19" t="n"/>
      <c r="C311" s="20" t="n"/>
      <c r="D311" s="21" t="n"/>
      <c r="E311" s="22">
        <f>IF(D311="","",IFERROR(INDEX(Categories!$C$6:$C$40,MATCH(D311,Categories!$B$6:$B$40,0)),"?"))</f>
        <v/>
      </c>
      <c r="F311" s="23" t="n"/>
      <c r="G311" s="24" t="n"/>
      <c r="H311" s="23" t="n"/>
    </row>
    <row r="312" ht="19" customHeight="1">
      <c r="B312" s="19" t="n"/>
      <c r="C312" s="20" t="n"/>
      <c r="D312" s="21" t="n"/>
      <c r="E312" s="22">
        <f>IF(D312="","",IFERROR(INDEX(Categories!$C$6:$C$40,MATCH(D312,Categories!$B$6:$B$40,0)),"?"))</f>
        <v/>
      </c>
      <c r="F312" s="23" t="n"/>
      <c r="G312" s="24" t="n"/>
      <c r="H312" s="23" t="n"/>
    </row>
    <row r="313" ht="19" customHeight="1">
      <c r="B313" s="19" t="n"/>
      <c r="C313" s="20" t="n"/>
      <c r="D313" s="21" t="n"/>
      <c r="E313" s="22">
        <f>IF(D313="","",IFERROR(INDEX(Categories!$C$6:$C$40,MATCH(D313,Categories!$B$6:$B$40,0)),"?"))</f>
        <v/>
      </c>
      <c r="F313" s="23" t="n"/>
      <c r="G313" s="24" t="n"/>
      <c r="H313" s="23" t="n"/>
    </row>
    <row r="314" ht="19" customHeight="1">
      <c r="B314" s="19" t="n"/>
      <c r="C314" s="20" t="n"/>
      <c r="D314" s="21" t="n"/>
      <c r="E314" s="22">
        <f>IF(D314="","",IFERROR(INDEX(Categories!$C$6:$C$40,MATCH(D314,Categories!$B$6:$B$40,0)),"?"))</f>
        <v/>
      </c>
      <c r="F314" s="23" t="n"/>
      <c r="G314" s="24" t="n"/>
      <c r="H314" s="23" t="n"/>
    </row>
    <row r="315" ht="19" customHeight="1">
      <c r="B315" s="19" t="n"/>
      <c r="C315" s="20" t="n"/>
      <c r="D315" s="21" t="n"/>
      <c r="E315" s="22">
        <f>IF(D315="","",IFERROR(INDEX(Categories!$C$6:$C$40,MATCH(D315,Categories!$B$6:$B$40,0)),"?"))</f>
        <v/>
      </c>
      <c r="F315" s="23" t="n"/>
      <c r="G315" s="24" t="n"/>
      <c r="H315" s="23" t="n"/>
    </row>
    <row r="316" ht="19" customHeight="1">
      <c r="B316" s="19" t="n"/>
      <c r="C316" s="20" t="n"/>
      <c r="D316" s="21" t="n"/>
      <c r="E316" s="22">
        <f>IF(D316="","",IFERROR(INDEX(Categories!$C$6:$C$40,MATCH(D316,Categories!$B$6:$B$40,0)),"?"))</f>
        <v/>
      </c>
      <c r="F316" s="23" t="n"/>
      <c r="G316" s="24" t="n"/>
      <c r="H316" s="23" t="n"/>
    </row>
    <row r="317" ht="19" customHeight="1">
      <c r="B317" s="19" t="n"/>
      <c r="C317" s="20" t="n"/>
      <c r="D317" s="21" t="n"/>
      <c r="E317" s="22">
        <f>IF(D317="","",IFERROR(INDEX(Categories!$C$6:$C$40,MATCH(D317,Categories!$B$6:$B$40,0)),"?"))</f>
        <v/>
      </c>
      <c r="F317" s="23" t="n"/>
      <c r="G317" s="24" t="n"/>
      <c r="H317" s="23" t="n"/>
    </row>
    <row r="318" ht="19" customHeight="1">
      <c r="B318" s="19" t="n"/>
      <c r="C318" s="20" t="n"/>
      <c r="D318" s="21" t="n"/>
      <c r="E318" s="22">
        <f>IF(D318="","",IFERROR(INDEX(Categories!$C$6:$C$40,MATCH(D318,Categories!$B$6:$B$40,0)),"?"))</f>
        <v/>
      </c>
      <c r="F318" s="23" t="n"/>
      <c r="G318" s="24" t="n"/>
      <c r="H318" s="23" t="n"/>
    </row>
    <row r="319" ht="19" customHeight="1">
      <c r="B319" s="19" t="n"/>
      <c r="C319" s="20" t="n"/>
      <c r="D319" s="21" t="n"/>
      <c r="E319" s="22">
        <f>IF(D319="","",IFERROR(INDEX(Categories!$C$6:$C$40,MATCH(D319,Categories!$B$6:$B$40,0)),"?"))</f>
        <v/>
      </c>
      <c r="F319" s="23" t="n"/>
      <c r="G319" s="24" t="n"/>
      <c r="H319" s="23" t="n"/>
    </row>
    <row r="320" ht="19" customHeight="1">
      <c r="B320" s="19" t="n"/>
      <c r="C320" s="20" t="n"/>
      <c r="D320" s="21" t="n"/>
      <c r="E320" s="22">
        <f>IF(D320="","",IFERROR(INDEX(Categories!$C$6:$C$40,MATCH(D320,Categories!$B$6:$B$40,0)),"?"))</f>
        <v/>
      </c>
      <c r="F320" s="23" t="n"/>
      <c r="G320" s="24" t="n"/>
      <c r="H320" s="23" t="n"/>
    </row>
    <row r="321" ht="19" customHeight="1">
      <c r="B321" s="19" t="n"/>
      <c r="C321" s="20" t="n"/>
      <c r="D321" s="21" t="n"/>
      <c r="E321" s="22">
        <f>IF(D321="","",IFERROR(INDEX(Categories!$C$6:$C$40,MATCH(D321,Categories!$B$6:$B$40,0)),"?"))</f>
        <v/>
      </c>
      <c r="F321" s="23" t="n"/>
      <c r="G321" s="24" t="n"/>
      <c r="H321" s="23" t="n"/>
    </row>
    <row r="322" ht="19" customHeight="1">
      <c r="B322" s="19" t="n"/>
      <c r="C322" s="20" t="n"/>
      <c r="D322" s="21" t="n"/>
      <c r="E322" s="22">
        <f>IF(D322="","",IFERROR(INDEX(Categories!$C$6:$C$40,MATCH(D322,Categories!$B$6:$B$40,0)),"?"))</f>
        <v/>
      </c>
      <c r="F322" s="23" t="n"/>
      <c r="G322" s="24" t="n"/>
      <c r="H322" s="23" t="n"/>
    </row>
    <row r="323" ht="19" customHeight="1">
      <c r="B323" s="19" t="n"/>
      <c r="C323" s="20" t="n"/>
      <c r="D323" s="21" t="n"/>
      <c r="E323" s="22">
        <f>IF(D323="","",IFERROR(INDEX(Categories!$C$6:$C$40,MATCH(D323,Categories!$B$6:$B$40,0)),"?"))</f>
        <v/>
      </c>
      <c r="F323" s="23" t="n"/>
      <c r="G323" s="24" t="n"/>
      <c r="H323" s="23" t="n"/>
    </row>
    <row r="324" ht="19" customHeight="1">
      <c r="B324" s="19" t="n"/>
      <c r="C324" s="20" t="n"/>
      <c r="D324" s="21" t="n"/>
      <c r="E324" s="22">
        <f>IF(D324="","",IFERROR(INDEX(Categories!$C$6:$C$40,MATCH(D324,Categories!$B$6:$B$40,0)),"?"))</f>
        <v/>
      </c>
      <c r="F324" s="23" t="n"/>
      <c r="G324" s="24" t="n"/>
      <c r="H324" s="23" t="n"/>
    </row>
    <row r="325" ht="19" customHeight="1">
      <c r="B325" s="19" t="n"/>
      <c r="C325" s="20" t="n"/>
      <c r="D325" s="21" t="n"/>
      <c r="E325" s="22">
        <f>IF(D325="","",IFERROR(INDEX(Categories!$C$6:$C$40,MATCH(D325,Categories!$B$6:$B$40,0)),"?"))</f>
        <v/>
      </c>
      <c r="F325" s="23" t="n"/>
      <c r="G325" s="24" t="n"/>
      <c r="H325" s="23" t="n"/>
    </row>
    <row r="326" ht="19" customHeight="1">
      <c r="B326" s="19" t="n"/>
      <c r="C326" s="20" t="n"/>
      <c r="D326" s="21" t="n"/>
      <c r="E326" s="22">
        <f>IF(D326="","",IFERROR(INDEX(Categories!$C$6:$C$40,MATCH(D326,Categories!$B$6:$B$40,0)),"?"))</f>
        <v/>
      </c>
      <c r="F326" s="23" t="n"/>
      <c r="G326" s="24" t="n"/>
      <c r="H326" s="23" t="n"/>
    </row>
    <row r="327" ht="19" customHeight="1">
      <c r="B327" s="19" t="n"/>
      <c r="C327" s="20" t="n"/>
      <c r="D327" s="21" t="n"/>
      <c r="E327" s="22">
        <f>IF(D327="","",IFERROR(INDEX(Categories!$C$6:$C$40,MATCH(D327,Categories!$B$6:$B$40,0)),"?"))</f>
        <v/>
      </c>
      <c r="F327" s="23" t="n"/>
      <c r="G327" s="24" t="n"/>
      <c r="H327" s="23" t="n"/>
    </row>
    <row r="328" ht="19" customHeight="1">
      <c r="B328" s="19" t="n"/>
      <c r="C328" s="20" t="n"/>
      <c r="D328" s="21" t="n"/>
      <c r="E328" s="22">
        <f>IF(D328="","",IFERROR(INDEX(Categories!$C$6:$C$40,MATCH(D328,Categories!$B$6:$B$40,0)),"?"))</f>
        <v/>
      </c>
      <c r="F328" s="23" t="n"/>
      <c r="G328" s="24" t="n"/>
      <c r="H328" s="23" t="n"/>
    </row>
    <row r="329" ht="19" customHeight="1">
      <c r="B329" s="19" t="n"/>
      <c r="C329" s="20" t="n"/>
      <c r="D329" s="21" t="n"/>
      <c r="E329" s="22">
        <f>IF(D329="","",IFERROR(INDEX(Categories!$C$6:$C$40,MATCH(D329,Categories!$B$6:$B$40,0)),"?"))</f>
        <v/>
      </c>
      <c r="F329" s="23" t="n"/>
      <c r="G329" s="24" t="n"/>
      <c r="H329" s="23" t="n"/>
    </row>
    <row r="330" ht="19" customHeight="1">
      <c r="B330" s="19" t="n"/>
      <c r="C330" s="20" t="n"/>
      <c r="D330" s="21" t="n"/>
      <c r="E330" s="22">
        <f>IF(D330="","",IFERROR(INDEX(Categories!$C$6:$C$40,MATCH(D330,Categories!$B$6:$B$40,0)),"?"))</f>
        <v/>
      </c>
      <c r="F330" s="23" t="n"/>
      <c r="G330" s="24" t="n"/>
      <c r="H330" s="23" t="n"/>
    </row>
    <row r="331" ht="19" customHeight="1">
      <c r="B331" s="19" t="n"/>
      <c r="C331" s="20" t="n"/>
      <c r="D331" s="21" t="n"/>
      <c r="E331" s="22">
        <f>IF(D331="","",IFERROR(INDEX(Categories!$C$6:$C$40,MATCH(D331,Categories!$B$6:$B$40,0)),"?"))</f>
        <v/>
      </c>
      <c r="F331" s="23" t="n"/>
      <c r="G331" s="24" t="n"/>
      <c r="H331" s="23" t="n"/>
    </row>
    <row r="332" ht="19" customHeight="1">
      <c r="B332" s="19" t="n"/>
      <c r="C332" s="20" t="n"/>
      <c r="D332" s="21" t="n"/>
      <c r="E332" s="22">
        <f>IF(D332="","",IFERROR(INDEX(Categories!$C$6:$C$40,MATCH(D332,Categories!$B$6:$B$40,0)),"?"))</f>
        <v/>
      </c>
      <c r="F332" s="23" t="n"/>
      <c r="G332" s="24" t="n"/>
      <c r="H332" s="23" t="n"/>
    </row>
    <row r="333" ht="19" customHeight="1">
      <c r="B333" s="19" t="n"/>
      <c r="C333" s="20" t="n"/>
      <c r="D333" s="21" t="n"/>
      <c r="E333" s="22">
        <f>IF(D333="","",IFERROR(INDEX(Categories!$C$6:$C$40,MATCH(D333,Categories!$B$6:$B$40,0)),"?"))</f>
        <v/>
      </c>
      <c r="F333" s="23" t="n"/>
      <c r="G333" s="24" t="n"/>
      <c r="H333" s="23" t="n"/>
    </row>
    <row r="334" ht="19" customHeight="1">
      <c r="B334" s="19" t="n"/>
      <c r="C334" s="20" t="n"/>
      <c r="D334" s="21" t="n"/>
      <c r="E334" s="22">
        <f>IF(D334="","",IFERROR(INDEX(Categories!$C$6:$C$40,MATCH(D334,Categories!$B$6:$B$40,0)),"?"))</f>
        <v/>
      </c>
      <c r="F334" s="23" t="n"/>
      <c r="G334" s="24" t="n"/>
      <c r="H334" s="23" t="n"/>
    </row>
    <row r="335" ht="19" customHeight="1">
      <c r="B335" s="19" t="n"/>
      <c r="C335" s="20" t="n"/>
      <c r="D335" s="21" t="n"/>
      <c r="E335" s="22">
        <f>IF(D335="","",IFERROR(INDEX(Categories!$C$6:$C$40,MATCH(D335,Categories!$B$6:$B$40,0)),"?"))</f>
        <v/>
      </c>
      <c r="F335" s="23" t="n"/>
      <c r="G335" s="24" t="n"/>
      <c r="H335" s="23" t="n"/>
    </row>
    <row r="336" ht="19" customHeight="1">
      <c r="B336" s="19" t="n"/>
      <c r="C336" s="20" t="n"/>
      <c r="D336" s="21" t="n"/>
      <c r="E336" s="22">
        <f>IF(D336="","",IFERROR(INDEX(Categories!$C$6:$C$40,MATCH(D336,Categories!$B$6:$B$40,0)),"?"))</f>
        <v/>
      </c>
      <c r="F336" s="23" t="n"/>
      <c r="G336" s="24" t="n"/>
      <c r="H336" s="23" t="n"/>
    </row>
    <row r="337" ht="19" customHeight="1">
      <c r="B337" s="19" t="n"/>
      <c r="C337" s="20" t="n"/>
      <c r="D337" s="21" t="n"/>
      <c r="E337" s="22">
        <f>IF(D337="","",IFERROR(INDEX(Categories!$C$6:$C$40,MATCH(D337,Categories!$B$6:$B$40,0)),"?"))</f>
        <v/>
      </c>
      <c r="F337" s="23" t="n"/>
      <c r="G337" s="24" t="n"/>
      <c r="H337" s="23" t="n"/>
    </row>
    <row r="338" ht="19" customHeight="1">
      <c r="B338" s="19" t="n"/>
      <c r="C338" s="20" t="n"/>
      <c r="D338" s="21" t="n"/>
      <c r="E338" s="22">
        <f>IF(D338="","",IFERROR(INDEX(Categories!$C$6:$C$40,MATCH(D338,Categories!$B$6:$B$40,0)),"?"))</f>
        <v/>
      </c>
      <c r="F338" s="23" t="n"/>
      <c r="G338" s="24" t="n"/>
      <c r="H338" s="23" t="n"/>
    </row>
    <row r="339" ht="19" customHeight="1">
      <c r="B339" s="19" t="n"/>
      <c r="C339" s="20" t="n"/>
      <c r="D339" s="21" t="n"/>
      <c r="E339" s="22">
        <f>IF(D339="","",IFERROR(INDEX(Categories!$C$6:$C$40,MATCH(D339,Categories!$B$6:$B$40,0)),"?"))</f>
        <v/>
      </c>
      <c r="F339" s="23" t="n"/>
      <c r="G339" s="24" t="n"/>
      <c r="H339" s="23" t="n"/>
    </row>
    <row r="340" ht="19" customHeight="1">
      <c r="B340" s="19" t="n"/>
      <c r="C340" s="20" t="n"/>
      <c r="D340" s="21" t="n"/>
      <c r="E340" s="22">
        <f>IF(D340="","",IFERROR(INDEX(Categories!$C$6:$C$40,MATCH(D340,Categories!$B$6:$B$40,0)),"?"))</f>
        <v/>
      </c>
      <c r="F340" s="23" t="n"/>
      <c r="G340" s="24" t="n"/>
      <c r="H340" s="23" t="n"/>
    </row>
    <row r="341" ht="19" customHeight="1">
      <c r="B341" s="19" t="n"/>
      <c r="C341" s="20" t="n"/>
      <c r="D341" s="21" t="n"/>
      <c r="E341" s="22">
        <f>IF(D341="","",IFERROR(INDEX(Categories!$C$6:$C$40,MATCH(D341,Categories!$B$6:$B$40,0)),"?"))</f>
        <v/>
      </c>
      <c r="F341" s="23" t="n"/>
      <c r="G341" s="24" t="n"/>
      <c r="H341" s="23" t="n"/>
    </row>
    <row r="342" ht="19" customHeight="1">
      <c r="B342" s="19" t="n"/>
      <c r="C342" s="20" t="n"/>
      <c r="D342" s="21" t="n"/>
      <c r="E342" s="22">
        <f>IF(D342="","",IFERROR(INDEX(Categories!$C$6:$C$40,MATCH(D342,Categories!$B$6:$B$40,0)),"?"))</f>
        <v/>
      </c>
      <c r="F342" s="23" t="n"/>
      <c r="G342" s="24" t="n"/>
      <c r="H342" s="23" t="n"/>
    </row>
    <row r="343" ht="19" customHeight="1">
      <c r="B343" s="19" t="n"/>
      <c r="C343" s="20" t="n"/>
      <c r="D343" s="21" t="n"/>
      <c r="E343" s="22">
        <f>IF(D343="","",IFERROR(INDEX(Categories!$C$6:$C$40,MATCH(D343,Categories!$B$6:$B$40,0)),"?"))</f>
        <v/>
      </c>
      <c r="F343" s="23" t="n"/>
      <c r="G343" s="24" t="n"/>
      <c r="H343" s="23" t="n"/>
    </row>
    <row r="344" ht="19" customHeight="1">
      <c r="B344" s="19" t="n"/>
      <c r="C344" s="20" t="n"/>
      <c r="D344" s="21" t="n"/>
      <c r="E344" s="22">
        <f>IF(D344="","",IFERROR(INDEX(Categories!$C$6:$C$40,MATCH(D344,Categories!$B$6:$B$40,0)),"?"))</f>
        <v/>
      </c>
      <c r="F344" s="23" t="n"/>
      <c r="G344" s="24" t="n"/>
      <c r="H344" s="23" t="n"/>
    </row>
    <row r="345" ht="19" customHeight="1">
      <c r="B345" s="19" t="n"/>
      <c r="C345" s="20" t="n"/>
      <c r="D345" s="21" t="n"/>
      <c r="E345" s="22">
        <f>IF(D345="","",IFERROR(INDEX(Categories!$C$6:$C$40,MATCH(D345,Categories!$B$6:$B$40,0)),"?"))</f>
        <v/>
      </c>
      <c r="F345" s="23" t="n"/>
      <c r="G345" s="24" t="n"/>
      <c r="H345" s="23" t="n"/>
    </row>
    <row r="346" ht="19" customHeight="1">
      <c r="B346" s="19" t="n"/>
      <c r="C346" s="20" t="n"/>
      <c r="D346" s="21" t="n"/>
      <c r="E346" s="22">
        <f>IF(D346="","",IFERROR(INDEX(Categories!$C$6:$C$40,MATCH(D346,Categories!$B$6:$B$40,0)),"?"))</f>
        <v/>
      </c>
      <c r="F346" s="23" t="n"/>
      <c r="G346" s="24" t="n"/>
      <c r="H346" s="23" t="n"/>
    </row>
    <row r="347" ht="19" customHeight="1">
      <c r="B347" s="19" t="n"/>
      <c r="C347" s="20" t="n"/>
      <c r="D347" s="21" t="n"/>
      <c r="E347" s="22">
        <f>IF(D347="","",IFERROR(INDEX(Categories!$C$6:$C$40,MATCH(D347,Categories!$B$6:$B$40,0)),"?"))</f>
        <v/>
      </c>
      <c r="F347" s="23" t="n"/>
      <c r="G347" s="24" t="n"/>
      <c r="H347" s="23" t="n"/>
    </row>
    <row r="348" ht="19" customHeight="1">
      <c r="B348" s="19" t="n"/>
      <c r="C348" s="20" t="n"/>
      <c r="D348" s="21" t="n"/>
      <c r="E348" s="22">
        <f>IF(D348="","",IFERROR(INDEX(Categories!$C$6:$C$40,MATCH(D348,Categories!$B$6:$B$40,0)),"?"))</f>
        <v/>
      </c>
      <c r="F348" s="23" t="n"/>
      <c r="G348" s="24" t="n"/>
      <c r="H348" s="23" t="n"/>
    </row>
    <row r="349" ht="19" customHeight="1">
      <c r="B349" s="19" t="n"/>
      <c r="C349" s="20" t="n"/>
      <c r="D349" s="21" t="n"/>
      <c r="E349" s="22">
        <f>IF(D349="","",IFERROR(INDEX(Categories!$C$6:$C$40,MATCH(D349,Categories!$B$6:$B$40,0)),"?"))</f>
        <v/>
      </c>
      <c r="F349" s="23" t="n"/>
      <c r="G349" s="24" t="n"/>
      <c r="H349" s="23" t="n"/>
    </row>
    <row r="350" ht="19" customHeight="1">
      <c r="B350" s="19" t="n"/>
      <c r="C350" s="20" t="n"/>
      <c r="D350" s="21" t="n"/>
      <c r="E350" s="22">
        <f>IF(D350="","",IFERROR(INDEX(Categories!$C$6:$C$40,MATCH(D350,Categories!$B$6:$B$40,0)),"?"))</f>
        <v/>
      </c>
      <c r="F350" s="23" t="n"/>
      <c r="G350" s="24" t="n"/>
      <c r="H350" s="23" t="n"/>
    </row>
    <row r="351" ht="19" customHeight="1">
      <c r="B351" s="19" t="n"/>
      <c r="C351" s="20" t="n"/>
      <c r="D351" s="21" t="n"/>
      <c r="E351" s="22">
        <f>IF(D351="","",IFERROR(INDEX(Categories!$C$6:$C$40,MATCH(D351,Categories!$B$6:$B$40,0)),"?"))</f>
        <v/>
      </c>
      <c r="F351" s="23" t="n"/>
      <c r="G351" s="24" t="n"/>
      <c r="H351" s="23" t="n"/>
    </row>
    <row r="352" ht="19" customHeight="1">
      <c r="B352" s="19" t="n"/>
      <c r="C352" s="20" t="n"/>
      <c r="D352" s="21" t="n"/>
      <c r="E352" s="22">
        <f>IF(D352="","",IFERROR(INDEX(Categories!$C$6:$C$40,MATCH(D352,Categories!$B$6:$B$40,0)),"?"))</f>
        <v/>
      </c>
      <c r="F352" s="23" t="n"/>
      <c r="G352" s="24" t="n"/>
      <c r="H352" s="23" t="n"/>
    </row>
    <row r="353" ht="19" customHeight="1">
      <c r="B353" s="19" t="n"/>
      <c r="C353" s="20" t="n"/>
      <c r="D353" s="21" t="n"/>
      <c r="E353" s="22">
        <f>IF(D353="","",IFERROR(INDEX(Categories!$C$6:$C$40,MATCH(D353,Categories!$B$6:$B$40,0)),"?"))</f>
        <v/>
      </c>
      <c r="F353" s="23" t="n"/>
      <c r="G353" s="24" t="n"/>
      <c r="H353" s="23" t="n"/>
    </row>
    <row r="354" ht="19" customHeight="1">
      <c r="B354" s="19" t="n"/>
      <c r="C354" s="20" t="n"/>
      <c r="D354" s="21" t="n"/>
      <c r="E354" s="22">
        <f>IF(D354="","",IFERROR(INDEX(Categories!$C$6:$C$40,MATCH(D354,Categories!$B$6:$B$40,0)),"?"))</f>
        <v/>
      </c>
      <c r="F354" s="23" t="n"/>
      <c r="G354" s="24" t="n"/>
      <c r="H354" s="23" t="n"/>
    </row>
    <row r="355" ht="19" customHeight="1">
      <c r="B355" s="19" t="n"/>
      <c r="C355" s="20" t="n"/>
      <c r="D355" s="21" t="n"/>
      <c r="E355" s="22">
        <f>IF(D355="","",IFERROR(INDEX(Categories!$C$6:$C$40,MATCH(D355,Categories!$B$6:$B$40,0)),"?"))</f>
        <v/>
      </c>
      <c r="F355" s="23" t="n"/>
      <c r="G355" s="24" t="n"/>
      <c r="H355" s="23" t="n"/>
    </row>
    <row r="356" ht="19" customHeight="1">
      <c r="B356" s="19" t="n"/>
      <c r="C356" s="20" t="n"/>
      <c r="D356" s="21" t="n"/>
      <c r="E356" s="22">
        <f>IF(D356="","",IFERROR(INDEX(Categories!$C$6:$C$40,MATCH(D356,Categories!$B$6:$B$40,0)),"?"))</f>
        <v/>
      </c>
      <c r="F356" s="23" t="n"/>
      <c r="G356" s="24" t="n"/>
      <c r="H356" s="23" t="n"/>
    </row>
    <row r="357" ht="19" customHeight="1">
      <c r="B357" s="19" t="n"/>
      <c r="C357" s="20" t="n"/>
      <c r="D357" s="21" t="n"/>
      <c r="E357" s="22">
        <f>IF(D357="","",IFERROR(INDEX(Categories!$C$6:$C$40,MATCH(D357,Categories!$B$6:$B$40,0)),"?"))</f>
        <v/>
      </c>
      <c r="F357" s="23" t="n"/>
      <c r="G357" s="24" t="n"/>
      <c r="H357" s="23" t="n"/>
    </row>
    <row r="358" ht="19" customHeight="1">
      <c r="B358" s="19" t="n"/>
      <c r="C358" s="20" t="n"/>
      <c r="D358" s="21" t="n"/>
      <c r="E358" s="22">
        <f>IF(D358="","",IFERROR(INDEX(Categories!$C$6:$C$40,MATCH(D358,Categories!$B$6:$B$40,0)),"?"))</f>
        <v/>
      </c>
      <c r="F358" s="23" t="n"/>
      <c r="G358" s="24" t="n"/>
      <c r="H358" s="23" t="n"/>
    </row>
    <row r="359" ht="19" customHeight="1">
      <c r="B359" s="19" t="n"/>
      <c r="C359" s="20" t="n"/>
      <c r="D359" s="21" t="n"/>
      <c r="E359" s="22">
        <f>IF(D359="","",IFERROR(INDEX(Categories!$C$6:$C$40,MATCH(D359,Categories!$B$6:$B$40,0)),"?"))</f>
        <v/>
      </c>
      <c r="F359" s="23" t="n"/>
      <c r="G359" s="24" t="n"/>
      <c r="H359" s="23" t="n"/>
    </row>
    <row r="360" ht="19" customHeight="1">
      <c r="B360" s="19" t="n"/>
      <c r="C360" s="20" t="n"/>
      <c r="D360" s="21" t="n"/>
      <c r="E360" s="22">
        <f>IF(D360="","",IFERROR(INDEX(Categories!$C$6:$C$40,MATCH(D360,Categories!$B$6:$B$40,0)),"?"))</f>
        <v/>
      </c>
      <c r="F360" s="23" t="n"/>
      <c r="G360" s="24" t="n"/>
      <c r="H360" s="23" t="n"/>
    </row>
    <row r="361" ht="19" customHeight="1">
      <c r="B361" s="19" t="n"/>
      <c r="C361" s="20" t="n"/>
      <c r="D361" s="21" t="n"/>
      <c r="E361" s="22">
        <f>IF(D361="","",IFERROR(INDEX(Categories!$C$6:$C$40,MATCH(D361,Categories!$B$6:$B$40,0)),"?"))</f>
        <v/>
      </c>
      <c r="F361" s="23" t="n"/>
      <c r="G361" s="24" t="n"/>
      <c r="H361" s="23" t="n"/>
    </row>
    <row r="362" ht="19" customHeight="1">
      <c r="B362" s="19" t="n"/>
      <c r="C362" s="20" t="n"/>
      <c r="D362" s="21" t="n"/>
      <c r="E362" s="22">
        <f>IF(D362="","",IFERROR(INDEX(Categories!$C$6:$C$40,MATCH(D362,Categories!$B$6:$B$40,0)),"?"))</f>
        <v/>
      </c>
      <c r="F362" s="23" t="n"/>
      <c r="G362" s="24" t="n"/>
      <c r="H362" s="23" t="n"/>
    </row>
    <row r="363" ht="19" customHeight="1">
      <c r="B363" s="19" t="n"/>
      <c r="C363" s="20" t="n"/>
      <c r="D363" s="21" t="n"/>
      <c r="E363" s="22">
        <f>IF(D363="","",IFERROR(INDEX(Categories!$C$6:$C$40,MATCH(D363,Categories!$B$6:$B$40,0)),"?"))</f>
        <v/>
      </c>
      <c r="F363" s="23" t="n"/>
      <c r="G363" s="24" t="n"/>
      <c r="H363" s="23" t="n"/>
    </row>
    <row r="364" ht="19" customHeight="1">
      <c r="B364" s="19" t="n"/>
      <c r="C364" s="20" t="n"/>
      <c r="D364" s="21" t="n"/>
      <c r="E364" s="22">
        <f>IF(D364="","",IFERROR(INDEX(Categories!$C$6:$C$40,MATCH(D364,Categories!$B$6:$B$40,0)),"?"))</f>
        <v/>
      </c>
      <c r="F364" s="23" t="n"/>
      <c r="G364" s="24" t="n"/>
      <c r="H364" s="23" t="n"/>
    </row>
    <row r="365" ht="19" customHeight="1">
      <c r="B365" s="19" t="n"/>
      <c r="C365" s="20" t="n"/>
      <c r="D365" s="21" t="n"/>
      <c r="E365" s="22">
        <f>IF(D365="","",IFERROR(INDEX(Categories!$C$6:$C$40,MATCH(D365,Categories!$B$6:$B$40,0)),"?"))</f>
        <v/>
      </c>
      <c r="F365" s="23" t="n"/>
      <c r="G365" s="24" t="n"/>
      <c r="H365" s="23" t="n"/>
    </row>
    <row r="366" ht="19" customHeight="1">
      <c r="B366" s="19" t="n"/>
      <c r="C366" s="20" t="n"/>
      <c r="D366" s="21" t="n"/>
      <c r="E366" s="22">
        <f>IF(D366="","",IFERROR(INDEX(Categories!$C$6:$C$40,MATCH(D366,Categories!$B$6:$B$40,0)),"?"))</f>
        <v/>
      </c>
      <c r="F366" s="23" t="n"/>
      <c r="G366" s="24" t="n"/>
      <c r="H366" s="23" t="n"/>
    </row>
    <row r="367" ht="19" customHeight="1">
      <c r="B367" s="19" t="n"/>
      <c r="C367" s="20" t="n"/>
      <c r="D367" s="21" t="n"/>
      <c r="E367" s="22">
        <f>IF(D367="","",IFERROR(INDEX(Categories!$C$6:$C$40,MATCH(D367,Categories!$B$6:$B$40,0)),"?"))</f>
        <v/>
      </c>
      <c r="F367" s="23" t="n"/>
      <c r="G367" s="24" t="n"/>
      <c r="H367" s="23" t="n"/>
    </row>
    <row r="368" ht="19" customHeight="1">
      <c r="B368" s="19" t="n"/>
      <c r="C368" s="20" t="n"/>
      <c r="D368" s="21" t="n"/>
      <c r="E368" s="22">
        <f>IF(D368="","",IFERROR(INDEX(Categories!$C$6:$C$40,MATCH(D368,Categories!$B$6:$B$40,0)),"?"))</f>
        <v/>
      </c>
      <c r="F368" s="23" t="n"/>
      <c r="G368" s="24" t="n"/>
      <c r="H368" s="23" t="n"/>
    </row>
    <row r="369" ht="19" customHeight="1">
      <c r="B369" s="19" t="n"/>
      <c r="C369" s="20" t="n"/>
      <c r="D369" s="21" t="n"/>
      <c r="E369" s="22">
        <f>IF(D369="","",IFERROR(INDEX(Categories!$C$6:$C$40,MATCH(D369,Categories!$B$6:$B$40,0)),"?"))</f>
        <v/>
      </c>
      <c r="F369" s="23" t="n"/>
      <c r="G369" s="24" t="n"/>
      <c r="H369" s="23" t="n"/>
    </row>
    <row r="370" ht="19" customHeight="1">
      <c r="B370" s="19" t="n"/>
      <c r="C370" s="20" t="n"/>
      <c r="D370" s="21" t="n"/>
      <c r="E370" s="22">
        <f>IF(D370="","",IFERROR(INDEX(Categories!$C$6:$C$40,MATCH(D370,Categories!$B$6:$B$40,0)),"?"))</f>
        <v/>
      </c>
      <c r="F370" s="23" t="n"/>
      <c r="G370" s="24" t="n"/>
      <c r="H370" s="23" t="n"/>
    </row>
    <row r="371" ht="19" customHeight="1">
      <c r="B371" s="19" t="n"/>
      <c r="C371" s="20" t="n"/>
      <c r="D371" s="21" t="n"/>
      <c r="E371" s="22">
        <f>IF(D371="","",IFERROR(INDEX(Categories!$C$6:$C$40,MATCH(D371,Categories!$B$6:$B$40,0)),"?"))</f>
        <v/>
      </c>
      <c r="F371" s="23" t="n"/>
      <c r="G371" s="24" t="n"/>
      <c r="H371" s="23" t="n"/>
    </row>
    <row r="372" ht="19" customHeight="1">
      <c r="B372" s="19" t="n"/>
      <c r="C372" s="20" t="n"/>
      <c r="D372" s="21" t="n"/>
      <c r="E372" s="22">
        <f>IF(D372="","",IFERROR(INDEX(Categories!$C$6:$C$40,MATCH(D372,Categories!$B$6:$B$40,0)),"?"))</f>
        <v/>
      </c>
      <c r="F372" s="23" t="n"/>
      <c r="G372" s="24" t="n"/>
      <c r="H372" s="23" t="n"/>
    </row>
    <row r="373" ht="19" customHeight="1">
      <c r="B373" s="19" t="n"/>
      <c r="C373" s="20" t="n"/>
      <c r="D373" s="21" t="n"/>
      <c r="E373" s="22">
        <f>IF(D373="","",IFERROR(INDEX(Categories!$C$6:$C$40,MATCH(D373,Categories!$B$6:$B$40,0)),"?"))</f>
        <v/>
      </c>
      <c r="F373" s="23" t="n"/>
      <c r="G373" s="24" t="n"/>
      <c r="H373" s="23" t="n"/>
    </row>
    <row r="374" ht="19" customHeight="1">
      <c r="B374" s="19" t="n"/>
      <c r="C374" s="20" t="n"/>
      <c r="D374" s="21" t="n"/>
      <c r="E374" s="22">
        <f>IF(D374="","",IFERROR(INDEX(Categories!$C$6:$C$40,MATCH(D374,Categories!$B$6:$B$40,0)),"?"))</f>
        <v/>
      </c>
      <c r="F374" s="23" t="n"/>
      <c r="G374" s="24" t="n"/>
      <c r="H374" s="23" t="n"/>
    </row>
    <row r="375" ht="19" customHeight="1">
      <c r="B375" s="19" t="n"/>
      <c r="C375" s="20" t="n"/>
      <c r="D375" s="21" t="n"/>
      <c r="E375" s="22">
        <f>IF(D375="","",IFERROR(INDEX(Categories!$C$6:$C$40,MATCH(D375,Categories!$B$6:$B$40,0)),"?"))</f>
        <v/>
      </c>
      <c r="F375" s="23" t="n"/>
      <c r="G375" s="24" t="n"/>
      <c r="H375" s="23" t="n"/>
    </row>
    <row r="376" ht="19" customHeight="1">
      <c r="B376" s="19" t="n"/>
      <c r="C376" s="20" t="n"/>
      <c r="D376" s="21" t="n"/>
      <c r="E376" s="22">
        <f>IF(D376="","",IFERROR(INDEX(Categories!$C$6:$C$40,MATCH(D376,Categories!$B$6:$B$40,0)),"?"))</f>
        <v/>
      </c>
      <c r="F376" s="23" t="n"/>
      <c r="G376" s="24" t="n"/>
      <c r="H376" s="23" t="n"/>
    </row>
    <row r="377" ht="19" customHeight="1">
      <c r="B377" s="19" t="n"/>
      <c r="C377" s="20" t="n"/>
      <c r="D377" s="21" t="n"/>
      <c r="E377" s="22">
        <f>IF(D377="","",IFERROR(INDEX(Categories!$C$6:$C$40,MATCH(D377,Categories!$B$6:$B$40,0)),"?"))</f>
        <v/>
      </c>
      <c r="F377" s="23" t="n"/>
      <c r="G377" s="24" t="n"/>
      <c r="H377" s="23" t="n"/>
    </row>
    <row r="378" ht="19" customHeight="1">
      <c r="B378" s="19" t="n"/>
      <c r="C378" s="20" t="n"/>
      <c r="D378" s="21" t="n"/>
      <c r="E378" s="22">
        <f>IF(D378="","",IFERROR(INDEX(Categories!$C$6:$C$40,MATCH(D378,Categories!$B$6:$B$40,0)),"?"))</f>
        <v/>
      </c>
      <c r="F378" s="23" t="n"/>
      <c r="G378" s="24" t="n"/>
      <c r="H378" s="23" t="n"/>
    </row>
    <row r="379" ht="19" customHeight="1">
      <c r="B379" s="19" t="n"/>
      <c r="C379" s="20" t="n"/>
      <c r="D379" s="21" t="n"/>
      <c r="E379" s="22">
        <f>IF(D379="","",IFERROR(INDEX(Categories!$C$6:$C$40,MATCH(D379,Categories!$B$6:$B$40,0)),"?"))</f>
        <v/>
      </c>
      <c r="F379" s="23" t="n"/>
      <c r="G379" s="24" t="n"/>
      <c r="H379" s="23" t="n"/>
    </row>
    <row r="380" ht="19" customHeight="1">
      <c r="B380" s="19" t="n"/>
      <c r="C380" s="20" t="n"/>
      <c r="D380" s="21" t="n"/>
      <c r="E380" s="22">
        <f>IF(D380="","",IFERROR(INDEX(Categories!$C$6:$C$40,MATCH(D380,Categories!$B$6:$B$40,0)),"?"))</f>
        <v/>
      </c>
      <c r="F380" s="23" t="n"/>
      <c r="G380" s="24" t="n"/>
      <c r="H380" s="23" t="n"/>
    </row>
    <row r="381" ht="19" customHeight="1">
      <c r="B381" s="19" t="n"/>
      <c r="C381" s="20" t="n"/>
      <c r="D381" s="21" t="n"/>
      <c r="E381" s="22">
        <f>IF(D381="","",IFERROR(INDEX(Categories!$C$6:$C$40,MATCH(D381,Categories!$B$6:$B$40,0)),"?"))</f>
        <v/>
      </c>
      <c r="F381" s="23" t="n"/>
      <c r="G381" s="24" t="n"/>
      <c r="H381" s="23" t="n"/>
    </row>
    <row r="382" ht="19" customHeight="1">
      <c r="B382" s="19" t="n"/>
      <c r="C382" s="20" t="n"/>
      <c r="D382" s="21" t="n"/>
      <c r="E382" s="22">
        <f>IF(D382="","",IFERROR(INDEX(Categories!$C$6:$C$40,MATCH(D382,Categories!$B$6:$B$40,0)),"?"))</f>
        <v/>
      </c>
      <c r="F382" s="23" t="n"/>
      <c r="G382" s="24" t="n"/>
      <c r="H382" s="23" t="n"/>
    </row>
    <row r="383" ht="19" customHeight="1">
      <c r="B383" s="19" t="n"/>
      <c r="C383" s="20" t="n"/>
      <c r="D383" s="21" t="n"/>
      <c r="E383" s="22">
        <f>IF(D383="","",IFERROR(INDEX(Categories!$C$6:$C$40,MATCH(D383,Categories!$B$6:$B$40,0)),"?"))</f>
        <v/>
      </c>
      <c r="F383" s="23" t="n"/>
      <c r="G383" s="24" t="n"/>
      <c r="H383" s="23" t="n"/>
    </row>
    <row r="384" ht="19" customHeight="1">
      <c r="B384" s="19" t="n"/>
      <c r="C384" s="20" t="n"/>
      <c r="D384" s="21" t="n"/>
      <c r="E384" s="22">
        <f>IF(D384="","",IFERROR(INDEX(Categories!$C$6:$C$40,MATCH(D384,Categories!$B$6:$B$40,0)),"?"))</f>
        <v/>
      </c>
      <c r="F384" s="23" t="n"/>
      <c r="G384" s="24" t="n"/>
      <c r="H384" s="23" t="n"/>
    </row>
    <row r="385" ht="19" customHeight="1">
      <c r="B385" s="19" t="n"/>
      <c r="C385" s="20" t="n"/>
      <c r="D385" s="21" t="n"/>
      <c r="E385" s="22">
        <f>IF(D385="","",IFERROR(INDEX(Categories!$C$6:$C$40,MATCH(D385,Categories!$B$6:$B$40,0)),"?"))</f>
        <v/>
      </c>
      <c r="F385" s="23" t="n"/>
      <c r="G385" s="24" t="n"/>
      <c r="H385" s="23" t="n"/>
    </row>
    <row r="386" ht="19" customHeight="1">
      <c r="B386" s="19" t="n"/>
      <c r="C386" s="20" t="n"/>
      <c r="D386" s="21" t="n"/>
      <c r="E386" s="22">
        <f>IF(D386="","",IFERROR(INDEX(Categories!$C$6:$C$40,MATCH(D386,Categories!$B$6:$B$40,0)),"?"))</f>
        <v/>
      </c>
      <c r="F386" s="23" t="n"/>
      <c r="G386" s="24" t="n"/>
      <c r="H386" s="23" t="n"/>
    </row>
    <row r="387" ht="19" customHeight="1">
      <c r="B387" s="19" t="n"/>
      <c r="C387" s="20" t="n"/>
      <c r="D387" s="21" t="n"/>
      <c r="E387" s="22">
        <f>IF(D387="","",IFERROR(INDEX(Categories!$C$6:$C$40,MATCH(D387,Categories!$B$6:$B$40,0)),"?"))</f>
        <v/>
      </c>
      <c r="F387" s="23" t="n"/>
      <c r="G387" s="24" t="n"/>
      <c r="H387" s="23" t="n"/>
    </row>
    <row r="388" ht="19" customHeight="1">
      <c r="B388" s="19" t="n"/>
      <c r="C388" s="20" t="n"/>
      <c r="D388" s="21" t="n"/>
      <c r="E388" s="22">
        <f>IF(D388="","",IFERROR(INDEX(Categories!$C$6:$C$40,MATCH(D388,Categories!$B$6:$B$40,0)),"?"))</f>
        <v/>
      </c>
      <c r="F388" s="23" t="n"/>
      <c r="G388" s="24" t="n"/>
      <c r="H388" s="23" t="n"/>
    </row>
    <row r="389" ht="19" customHeight="1">
      <c r="B389" s="19" t="n"/>
      <c r="C389" s="20" t="n"/>
      <c r="D389" s="21" t="n"/>
      <c r="E389" s="22">
        <f>IF(D389="","",IFERROR(INDEX(Categories!$C$6:$C$40,MATCH(D389,Categories!$B$6:$B$40,0)),"?"))</f>
        <v/>
      </c>
      <c r="F389" s="23" t="n"/>
      <c r="G389" s="24" t="n"/>
      <c r="H389" s="23" t="n"/>
    </row>
    <row r="390" ht="19" customHeight="1">
      <c r="B390" s="19" t="n"/>
      <c r="C390" s="20" t="n"/>
      <c r="D390" s="21" t="n"/>
      <c r="E390" s="22">
        <f>IF(D390="","",IFERROR(INDEX(Categories!$C$6:$C$40,MATCH(D390,Categories!$B$6:$B$40,0)),"?"))</f>
        <v/>
      </c>
      <c r="F390" s="23" t="n"/>
      <c r="G390" s="24" t="n"/>
      <c r="H390" s="23" t="n"/>
    </row>
    <row r="391" ht="19" customHeight="1">
      <c r="B391" s="19" t="n"/>
      <c r="C391" s="20" t="n"/>
      <c r="D391" s="21" t="n"/>
      <c r="E391" s="22">
        <f>IF(D391="","",IFERROR(INDEX(Categories!$C$6:$C$40,MATCH(D391,Categories!$B$6:$B$40,0)),"?"))</f>
        <v/>
      </c>
      <c r="F391" s="23" t="n"/>
      <c r="G391" s="24" t="n"/>
      <c r="H391" s="23" t="n"/>
    </row>
    <row r="392" ht="19" customHeight="1">
      <c r="B392" s="19" t="n"/>
      <c r="C392" s="20" t="n"/>
      <c r="D392" s="21" t="n"/>
      <c r="E392" s="22">
        <f>IF(D392="","",IFERROR(INDEX(Categories!$C$6:$C$40,MATCH(D392,Categories!$B$6:$B$40,0)),"?"))</f>
        <v/>
      </c>
      <c r="F392" s="23" t="n"/>
      <c r="G392" s="24" t="n"/>
      <c r="H392" s="23" t="n"/>
    </row>
    <row r="393" ht="19" customHeight="1">
      <c r="B393" s="19" t="n"/>
      <c r="C393" s="20" t="n"/>
      <c r="D393" s="21" t="n"/>
      <c r="E393" s="22">
        <f>IF(D393="","",IFERROR(INDEX(Categories!$C$6:$C$40,MATCH(D393,Categories!$B$6:$B$40,0)),"?"))</f>
        <v/>
      </c>
      <c r="F393" s="23" t="n"/>
      <c r="G393" s="24" t="n"/>
      <c r="H393" s="23" t="n"/>
    </row>
    <row r="394" ht="19" customHeight="1">
      <c r="B394" s="19" t="n"/>
      <c r="C394" s="20" t="n"/>
      <c r="D394" s="21" t="n"/>
      <c r="E394" s="22">
        <f>IF(D394="","",IFERROR(INDEX(Categories!$C$6:$C$40,MATCH(D394,Categories!$B$6:$B$40,0)),"?"))</f>
        <v/>
      </c>
      <c r="F394" s="23" t="n"/>
      <c r="G394" s="24" t="n"/>
      <c r="H394" s="23" t="n"/>
    </row>
    <row r="395" ht="19" customHeight="1">
      <c r="B395" s="19" t="n"/>
      <c r="C395" s="20" t="n"/>
      <c r="D395" s="21" t="n"/>
      <c r="E395" s="22">
        <f>IF(D395="","",IFERROR(INDEX(Categories!$C$6:$C$40,MATCH(D395,Categories!$B$6:$B$40,0)),"?"))</f>
        <v/>
      </c>
      <c r="F395" s="23" t="n"/>
      <c r="G395" s="24" t="n"/>
      <c r="H395" s="23" t="n"/>
    </row>
    <row r="396" ht="19" customHeight="1">
      <c r="B396" s="19" t="n"/>
      <c r="C396" s="20" t="n"/>
      <c r="D396" s="21" t="n"/>
      <c r="E396" s="22">
        <f>IF(D396="","",IFERROR(INDEX(Categories!$C$6:$C$40,MATCH(D396,Categories!$B$6:$B$40,0)),"?"))</f>
        <v/>
      </c>
      <c r="F396" s="23" t="n"/>
      <c r="G396" s="24" t="n"/>
      <c r="H396" s="23" t="n"/>
    </row>
    <row r="397" ht="19" customHeight="1">
      <c r="B397" s="19" t="n"/>
      <c r="C397" s="20" t="n"/>
      <c r="D397" s="21" t="n"/>
      <c r="E397" s="22">
        <f>IF(D397="","",IFERROR(INDEX(Categories!$C$6:$C$40,MATCH(D397,Categories!$B$6:$B$40,0)),"?"))</f>
        <v/>
      </c>
      <c r="F397" s="23" t="n"/>
      <c r="G397" s="24" t="n"/>
      <c r="H397" s="23" t="n"/>
    </row>
    <row r="398" ht="19" customHeight="1">
      <c r="B398" s="19" t="n"/>
      <c r="C398" s="20" t="n"/>
      <c r="D398" s="21" t="n"/>
      <c r="E398" s="22">
        <f>IF(D398="","",IFERROR(INDEX(Categories!$C$6:$C$40,MATCH(D398,Categories!$B$6:$B$40,0)),"?"))</f>
        <v/>
      </c>
      <c r="F398" s="23" t="n"/>
      <c r="G398" s="24" t="n"/>
      <c r="H398" s="23" t="n"/>
    </row>
    <row r="399" ht="19" customHeight="1">
      <c r="B399" s="19" t="n"/>
      <c r="C399" s="20" t="n"/>
      <c r="D399" s="21" t="n"/>
      <c r="E399" s="22">
        <f>IF(D399="","",IFERROR(INDEX(Categories!$C$6:$C$40,MATCH(D399,Categories!$B$6:$B$40,0)),"?"))</f>
        <v/>
      </c>
      <c r="F399" s="23" t="n"/>
      <c r="G399" s="24" t="n"/>
      <c r="H399" s="23" t="n"/>
    </row>
    <row r="400" ht="19" customHeight="1">
      <c r="B400" s="19" t="n"/>
      <c r="C400" s="20" t="n"/>
      <c r="D400" s="21" t="n"/>
      <c r="E400" s="22">
        <f>IF(D400="","",IFERROR(INDEX(Categories!$C$6:$C$40,MATCH(D400,Categories!$B$6:$B$40,0)),"?"))</f>
        <v/>
      </c>
      <c r="F400" s="23" t="n"/>
      <c r="G400" s="24" t="n"/>
      <c r="H400" s="23" t="n"/>
    </row>
    <row r="401" ht="19" customHeight="1">
      <c r="B401" s="19" t="n"/>
      <c r="C401" s="20" t="n"/>
      <c r="D401" s="21" t="n"/>
      <c r="E401" s="22">
        <f>IF(D401="","",IFERROR(INDEX(Categories!$C$6:$C$40,MATCH(D401,Categories!$B$6:$B$40,0)),"?"))</f>
        <v/>
      </c>
      <c r="F401" s="23" t="n"/>
      <c r="G401" s="24" t="n"/>
      <c r="H401" s="23" t="n"/>
    </row>
    <row r="402" ht="19" customHeight="1">
      <c r="B402" s="19" t="n"/>
      <c r="C402" s="20" t="n"/>
      <c r="D402" s="21" t="n"/>
      <c r="E402" s="22">
        <f>IF(D402="","",IFERROR(INDEX(Categories!$C$6:$C$40,MATCH(D402,Categories!$B$6:$B$40,0)),"?"))</f>
        <v/>
      </c>
      <c r="F402" s="23" t="n"/>
      <c r="G402" s="24" t="n"/>
      <c r="H402" s="23" t="n"/>
    </row>
    <row r="403" ht="19" customHeight="1">
      <c r="B403" s="19" t="n"/>
      <c r="C403" s="20" t="n"/>
      <c r="D403" s="21" t="n"/>
      <c r="E403" s="22">
        <f>IF(D403="","",IFERROR(INDEX(Categories!$C$6:$C$40,MATCH(D403,Categories!$B$6:$B$40,0)),"?"))</f>
        <v/>
      </c>
      <c r="F403" s="23" t="n"/>
      <c r="G403" s="24" t="n"/>
      <c r="H403" s="23" t="n"/>
    </row>
    <row r="404" ht="19" customHeight="1">
      <c r="B404" s="19" t="n"/>
      <c r="C404" s="20" t="n"/>
      <c r="D404" s="21" t="n"/>
      <c r="E404" s="22">
        <f>IF(D404="","",IFERROR(INDEX(Categories!$C$6:$C$40,MATCH(D404,Categories!$B$6:$B$40,0)),"?"))</f>
        <v/>
      </c>
      <c r="F404" s="23" t="n"/>
      <c r="G404" s="24" t="n"/>
      <c r="H404" s="23" t="n"/>
    </row>
    <row r="405" ht="19" customHeight="1">
      <c r="B405" s="19" t="n"/>
      <c r="C405" s="20" t="n"/>
      <c r="D405" s="21" t="n"/>
      <c r="E405" s="22">
        <f>IF(D405="","",IFERROR(INDEX(Categories!$C$6:$C$40,MATCH(D405,Categories!$B$6:$B$40,0)),"?"))</f>
        <v/>
      </c>
      <c r="F405" s="23" t="n"/>
      <c r="G405" s="24" t="n"/>
      <c r="H405" s="23" t="n"/>
    </row>
    <row r="406" ht="19" customHeight="1">
      <c r="B406" s="19" t="n"/>
      <c r="C406" s="20" t="n"/>
      <c r="D406" s="21" t="n"/>
      <c r="E406" s="22">
        <f>IF(D406="","",IFERROR(INDEX(Categories!$C$6:$C$40,MATCH(D406,Categories!$B$6:$B$40,0)),"?"))</f>
        <v/>
      </c>
      <c r="F406" s="23" t="n"/>
      <c r="G406" s="24" t="n"/>
      <c r="H406" s="23" t="n"/>
    </row>
    <row r="407" ht="19" customHeight="1">
      <c r="B407" s="19" t="n"/>
      <c r="C407" s="20" t="n"/>
      <c r="D407" s="21" t="n"/>
      <c r="E407" s="22">
        <f>IF(D407="","",IFERROR(INDEX(Categories!$C$6:$C$40,MATCH(D407,Categories!$B$6:$B$40,0)),"?"))</f>
        <v/>
      </c>
      <c r="F407" s="23" t="n"/>
      <c r="G407" s="24" t="n"/>
      <c r="H407" s="23" t="n"/>
    </row>
    <row r="408" ht="19" customHeight="1">
      <c r="B408" s="19" t="n"/>
      <c r="C408" s="20" t="n"/>
      <c r="D408" s="21" t="n"/>
      <c r="E408" s="22">
        <f>IF(D408="","",IFERROR(INDEX(Categories!$C$6:$C$40,MATCH(D408,Categories!$B$6:$B$40,0)),"?"))</f>
        <v/>
      </c>
      <c r="F408" s="23" t="n"/>
      <c r="G408" s="24" t="n"/>
      <c r="H408" s="23" t="n"/>
    </row>
    <row r="409" ht="19" customHeight="1">
      <c r="B409" s="19" t="n"/>
      <c r="C409" s="20" t="n"/>
      <c r="D409" s="21" t="n"/>
      <c r="E409" s="22">
        <f>IF(D409="","",IFERROR(INDEX(Categories!$C$6:$C$40,MATCH(D409,Categories!$B$6:$B$40,0)),"?"))</f>
        <v/>
      </c>
      <c r="F409" s="23" t="n"/>
      <c r="G409" s="24" t="n"/>
      <c r="H409" s="23" t="n"/>
    </row>
    <row r="410" ht="19" customHeight="1">
      <c r="B410" s="19" t="n"/>
      <c r="C410" s="20" t="n"/>
      <c r="D410" s="21" t="n"/>
      <c r="E410" s="22">
        <f>IF(D410="","",IFERROR(INDEX(Categories!$C$6:$C$40,MATCH(D410,Categories!$B$6:$B$40,0)),"?"))</f>
        <v/>
      </c>
      <c r="F410" s="23" t="n"/>
      <c r="G410" s="24" t="n"/>
      <c r="H410" s="23" t="n"/>
    </row>
    <row r="411" ht="19" customHeight="1">
      <c r="B411" s="19" t="n"/>
      <c r="C411" s="20" t="n"/>
      <c r="D411" s="21" t="n"/>
      <c r="E411" s="22">
        <f>IF(D411="","",IFERROR(INDEX(Categories!$C$6:$C$40,MATCH(D411,Categories!$B$6:$B$40,0)),"?"))</f>
        <v/>
      </c>
      <c r="F411" s="23" t="n"/>
      <c r="G411" s="24" t="n"/>
      <c r="H411" s="23" t="n"/>
    </row>
    <row r="412" ht="19" customHeight="1">
      <c r="B412" s="19" t="n"/>
      <c r="C412" s="20" t="n"/>
      <c r="D412" s="21" t="n"/>
      <c r="E412" s="22">
        <f>IF(D412="","",IFERROR(INDEX(Categories!$C$6:$C$40,MATCH(D412,Categories!$B$6:$B$40,0)),"?"))</f>
        <v/>
      </c>
      <c r="F412" s="23" t="n"/>
      <c r="G412" s="24" t="n"/>
      <c r="H412" s="23" t="n"/>
    </row>
    <row r="413" ht="19" customHeight="1">
      <c r="B413" s="19" t="n"/>
      <c r="C413" s="20" t="n"/>
      <c r="D413" s="21" t="n"/>
      <c r="E413" s="22">
        <f>IF(D413="","",IFERROR(INDEX(Categories!$C$6:$C$40,MATCH(D413,Categories!$B$6:$B$40,0)),"?"))</f>
        <v/>
      </c>
      <c r="F413" s="23" t="n"/>
      <c r="G413" s="24" t="n"/>
      <c r="H413" s="23" t="n"/>
    </row>
    <row r="414" ht="19" customHeight="1">
      <c r="B414" s="19" t="n"/>
      <c r="C414" s="20" t="n"/>
      <c r="D414" s="21" t="n"/>
      <c r="E414" s="22">
        <f>IF(D414="","",IFERROR(INDEX(Categories!$C$6:$C$40,MATCH(D414,Categories!$B$6:$B$40,0)),"?"))</f>
        <v/>
      </c>
      <c r="F414" s="23" t="n"/>
      <c r="G414" s="24" t="n"/>
      <c r="H414" s="23" t="n"/>
    </row>
    <row r="415" ht="19" customHeight="1">
      <c r="B415" s="19" t="n"/>
      <c r="C415" s="20" t="n"/>
      <c r="D415" s="21" t="n"/>
      <c r="E415" s="22">
        <f>IF(D415="","",IFERROR(INDEX(Categories!$C$6:$C$40,MATCH(D415,Categories!$B$6:$B$40,0)),"?"))</f>
        <v/>
      </c>
      <c r="F415" s="23" t="n"/>
      <c r="G415" s="24" t="n"/>
      <c r="H415" s="23" t="n"/>
    </row>
    <row r="416" ht="19" customHeight="1">
      <c r="B416" s="19" t="n"/>
      <c r="C416" s="20" t="n"/>
      <c r="D416" s="21" t="n"/>
      <c r="E416" s="22">
        <f>IF(D416="","",IFERROR(INDEX(Categories!$C$6:$C$40,MATCH(D416,Categories!$B$6:$B$40,0)),"?"))</f>
        <v/>
      </c>
      <c r="F416" s="23" t="n"/>
      <c r="G416" s="24" t="n"/>
      <c r="H416" s="23" t="n"/>
    </row>
    <row r="417" ht="19" customHeight="1">
      <c r="B417" s="19" t="n"/>
      <c r="C417" s="20" t="n"/>
      <c r="D417" s="21" t="n"/>
      <c r="E417" s="22">
        <f>IF(D417="","",IFERROR(INDEX(Categories!$C$6:$C$40,MATCH(D417,Categories!$B$6:$B$40,0)),"?"))</f>
        <v/>
      </c>
      <c r="F417" s="23" t="n"/>
      <c r="G417" s="24" t="n"/>
      <c r="H417" s="23" t="n"/>
    </row>
    <row r="418" ht="19" customHeight="1">
      <c r="B418" s="19" t="n"/>
      <c r="C418" s="20" t="n"/>
      <c r="D418" s="21" t="n"/>
      <c r="E418" s="22">
        <f>IF(D418="","",IFERROR(INDEX(Categories!$C$6:$C$40,MATCH(D418,Categories!$B$6:$B$40,0)),"?"))</f>
        <v/>
      </c>
      <c r="F418" s="23" t="n"/>
      <c r="G418" s="24" t="n"/>
      <c r="H418" s="23" t="n"/>
    </row>
    <row r="419" ht="19" customHeight="1">
      <c r="B419" s="19" t="n"/>
      <c r="C419" s="20" t="n"/>
      <c r="D419" s="21" t="n"/>
      <c r="E419" s="22">
        <f>IF(D419="","",IFERROR(INDEX(Categories!$C$6:$C$40,MATCH(D419,Categories!$B$6:$B$40,0)),"?"))</f>
        <v/>
      </c>
      <c r="F419" s="23" t="n"/>
      <c r="G419" s="24" t="n"/>
      <c r="H419" s="23" t="n"/>
    </row>
    <row r="420" ht="19" customHeight="1">
      <c r="B420" s="19" t="n"/>
      <c r="C420" s="20" t="n"/>
      <c r="D420" s="21" t="n"/>
      <c r="E420" s="22">
        <f>IF(D420="","",IFERROR(INDEX(Categories!$C$6:$C$40,MATCH(D420,Categories!$B$6:$B$40,0)),"?"))</f>
        <v/>
      </c>
      <c r="F420" s="23" t="n"/>
      <c r="G420" s="24" t="n"/>
      <c r="H420" s="23" t="n"/>
    </row>
    <row r="421" ht="19" customHeight="1">
      <c r="B421" s="19" t="n"/>
      <c r="C421" s="20" t="n"/>
      <c r="D421" s="21" t="n"/>
      <c r="E421" s="22">
        <f>IF(D421="","",IFERROR(INDEX(Categories!$C$6:$C$40,MATCH(D421,Categories!$B$6:$B$40,0)),"?"))</f>
        <v/>
      </c>
      <c r="F421" s="23" t="n"/>
      <c r="G421" s="24" t="n"/>
      <c r="H421" s="23" t="n"/>
    </row>
    <row r="422" ht="19" customHeight="1">
      <c r="B422" s="19" t="n"/>
      <c r="C422" s="20" t="n"/>
      <c r="D422" s="21" t="n"/>
      <c r="E422" s="22">
        <f>IF(D422="","",IFERROR(INDEX(Categories!$C$6:$C$40,MATCH(D422,Categories!$B$6:$B$40,0)),"?"))</f>
        <v/>
      </c>
      <c r="F422" s="23" t="n"/>
      <c r="G422" s="24" t="n"/>
      <c r="H422" s="23" t="n"/>
    </row>
    <row r="423" ht="19" customHeight="1">
      <c r="B423" s="19" t="n"/>
      <c r="C423" s="20" t="n"/>
      <c r="D423" s="21" t="n"/>
      <c r="E423" s="22">
        <f>IF(D423="","",IFERROR(INDEX(Categories!$C$6:$C$40,MATCH(D423,Categories!$B$6:$B$40,0)),"?"))</f>
        <v/>
      </c>
      <c r="F423" s="23" t="n"/>
      <c r="G423" s="24" t="n"/>
      <c r="H423" s="23" t="n"/>
    </row>
    <row r="424" ht="19" customHeight="1">
      <c r="B424" s="19" t="n"/>
      <c r="C424" s="20" t="n"/>
      <c r="D424" s="21" t="n"/>
      <c r="E424" s="22">
        <f>IF(D424="","",IFERROR(INDEX(Categories!$C$6:$C$40,MATCH(D424,Categories!$B$6:$B$40,0)),"?"))</f>
        <v/>
      </c>
      <c r="F424" s="23" t="n"/>
      <c r="G424" s="24" t="n"/>
      <c r="H424" s="23" t="n"/>
    </row>
    <row r="425" ht="19" customHeight="1">
      <c r="B425" s="19" t="n"/>
      <c r="C425" s="20" t="n"/>
      <c r="D425" s="21" t="n"/>
      <c r="E425" s="22">
        <f>IF(D425="","",IFERROR(INDEX(Categories!$C$6:$C$40,MATCH(D425,Categories!$B$6:$B$40,0)),"?"))</f>
        <v/>
      </c>
      <c r="F425" s="23" t="n"/>
      <c r="G425" s="24" t="n"/>
      <c r="H425" s="23" t="n"/>
    </row>
    <row r="426" ht="19" customHeight="1">
      <c r="B426" s="19" t="n"/>
      <c r="C426" s="20" t="n"/>
      <c r="D426" s="21" t="n"/>
      <c r="E426" s="22">
        <f>IF(D426="","",IFERROR(INDEX(Categories!$C$6:$C$40,MATCH(D426,Categories!$B$6:$B$40,0)),"?"))</f>
        <v/>
      </c>
      <c r="F426" s="23" t="n"/>
      <c r="G426" s="24" t="n"/>
      <c r="H426" s="23" t="n"/>
    </row>
    <row r="427" ht="19" customHeight="1">
      <c r="B427" s="19" t="n"/>
      <c r="C427" s="20" t="n"/>
      <c r="D427" s="21" t="n"/>
      <c r="E427" s="22">
        <f>IF(D427="","",IFERROR(INDEX(Categories!$C$6:$C$40,MATCH(D427,Categories!$B$6:$B$40,0)),"?"))</f>
        <v/>
      </c>
      <c r="F427" s="23" t="n"/>
      <c r="G427" s="24" t="n"/>
      <c r="H427" s="23" t="n"/>
    </row>
    <row r="428" ht="19" customHeight="1">
      <c r="B428" s="19" t="n"/>
      <c r="C428" s="20" t="n"/>
      <c r="D428" s="21" t="n"/>
      <c r="E428" s="22">
        <f>IF(D428="","",IFERROR(INDEX(Categories!$C$6:$C$40,MATCH(D428,Categories!$B$6:$B$40,0)),"?"))</f>
        <v/>
      </c>
      <c r="F428" s="23" t="n"/>
      <c r="G428" s="24" t="n"/>
      <c r="H428" s="23" t="n"/>
    </row>
    <row r="429" ht="19" customHeight="1">
      <c r="B429" s="19" t="n"/>
      <c r="C429" s="20" t="n"/>
      <c r="D429" s="21" t="n"/>
      <c r="E429" s="22">
        <f>IF(D429="","",IFERROR(INDEX(Categories!$C$6:$C$40,MATCH(D429,Categories!$B$6:$B$40,0)),"?"))</f>
        <v/>
      </c>
      <c r="F429" s="23" t="n"/>
      <c r="G429" s="24" t="n"/>
      <c r="H429" s="23" t="n"/>
    </row>
    <row r="430" ht="19" customHeight="1">
      <c r="B430" s="19" t="n"/>
      <c r="C430" s="20" t="n"/>
      <c r="D430" s="21" t="n"/>
      <c r="E430" s="22">
        <f>IF(D430="","",IFERROR(INDEX(Categories!$C$6:$C$40,MATCH(D430,Categories!$B$6:$B$40,0)),"?"))</f>
        <v/>
      </c>
      <c r="F430" s="23" t="n"/>
      <c r="G430" s="24" t="n"/>
      <c r="H430" s="23" t="n"/>
    </row>
    <row r="431" ht="19" customHeight="1">
      <c r="B431" s="19" t="n"/>
      <c r="C431" s="20" t="n"/>
      <c r="D431" s="21" t="n"/>
      <c r="E431" s="22">
        <f>IF(D431="","",IFERROR(INDEX(Categories!$C$6:$C$40,MATCH(D431,Categories!$B$6:$B$40,0)),"?"))</f>
        <v/>
      </c>
      <c r="F431" s="23" t="n"/>
      <c r="G431" s="24" t="n"/>
      <c r="H431" s="23" t="n"/>
    </row>
    <row r="432" ht="19" customHeight="1">
      <c r="B432" s="19" t="n"/>
      <c r="C432" s="20" t="n"/>
      <c r="D432" s="21" t="n"/>
      <c r="E432" s="22">
        <f>IF(D432="","",IFERROR(INDEX(Categories!$C$6:$C$40,MATCH(D432,Categories!$B$6:$B$40,0)),"?"))</f>
        <v/>
      </c>
      <c r="F432" s="23" t="n"/>
      <c r="G432" s="24" t="n"/>
      <c r="H432" s="23" t="n"/>
    </row>
    <row r="433" ht="19" customHeight="1">
      <c r="B433" s="19" t="n"/>
      <c r="C433" s="20" t="n"/>
      <c r="D433" s="21" t="n"/>
      <c r="E433" s="22">
        <f>IF(D433="","",IFERROR(INDEX(Categories!$C$6:$C$40,MATCH(D433,Categories!$B$6:$B$40,0)),"?"))</f>
        <v/>
      </c>
      <c r="F433" s="23" t="n"/>
      <c r="G433" s="24" t="n"/>
      <c r="H433" s="23" t="n"/>
    </row>
    <row r="434" ht="19" customHeight="1">
      <c r="B434" s="19" t="n"/>
      <c r="C434" s="20" t="n"/>
      <c r="D434" s="21" t="n"/>
      <c r="E434" s="22">
        <f>IF(D434="","",IFERROR(INDEX(Categories!$C$6:$C$40,MATCH(D434,Categories!$B$6:$B$40,0)),"?"))</f>
        <v/>
      </c>
      <c r="F434" s="23" t="n"/>
      <c r="G434" s="24" t="n"/>
      <c r="H434" s="23" t="n"/>
    </row>
    <row r="435" ht="19" customHeight="1">
      <c r="B435" s="19" t="n"/>
      <c r="C435" s="20" t="n"/>
      <c r="D435" s="21" t="n"/>
      <c r="E435" s="22">
        <f>IF(D435="","",IFERROR(INDEX(Categories!$C$6:$C$40,MATCH(D435,Categories!$B$6:$B$40,0)),"?"))</f>
        <v/>
      </c>
      <c r="F435" s="23" t="n"/>
      <c r="G435" s="24" t="n"/>
      <c r="H435" s="23" t="n"/>
    </row>
    <row r="436" ht="19" customHeight="1">
      <c r="B436" s="19" t="n"/>
      <c r="C436" s="20" t="n"/>
      <c r="D436" s="21" t="n"/>
      <c r="E436" s="22">
        <f>IF(D436="","",IFERROR(INDEX(Categories!$C$6:$C$40,MATCH(D436,Categories!$B$6:$B$40,0)),"?"))</f>
        <v/>
      </c>
      <c r="F436" s="23" t="n"/>
      <c r="G436" s="24" t="n"/>
      <c r="H436" s="23" t="n"/>
    </row>
    <row r="437" ht="19" customHeight="1">
      <c r="B437" s="19" t="n"/>
      <c r="C437" s="20" t="n"/>
      <c r="D437" s="21" t="n"/>
      <c r="E437" s="22">
        <f>IF(D437="","",IFERROR(INDEX(Categories!$C$6:$C$40,MATCH(D437,Categories!$B$6:$B$40,0)),"?"))</f>
        <v/>
      </c>
      <c r="F437" s="23" t="n"/>
      <c r="G437" s="24" t="n"/>
      <c r="H437" s="23" t="n"/>
    </row>
    <row r="438" ht="19" customHeight="1">
      <c r="B438" s="19" t="n"/>
      <c r="C438" s="20" t="n"/>
      <c r="D438" s="21" t="n"/>
      <c r="E438" s="22">
        <f>IF(D438="","",IFERROR(INDEX(Categories!$C$6:$C$40,MATCH(D438,Categories!$B$6:$B$40,0)),"?"))</f>
        <v/>
      </c>
      <c r="F438" s="23" t="n"/>
      <c r="G438" s="24" t="n"/>
      <c r="H438" s="23" t="n"/>
    </row>
    <row r="439" ht="19" customHeight="1">
      <c r="B439" s="19" t="n"/>
      <c r="C439" s="20" t="n"/>
      <c r="D439" s="21" t="n"/>
      <c r="E439" s="22">
        <f>IF(D439="","",IFERROR(INDEX(Categories!$C$6:$C$40,MATCH(D439,Categories!$B$6:$B$40,0)),"?"))</f>
        <v/>
      </c>
      <c r="F439" s="23" t="n"/>
      <c r="G439" s="24" t="n"/>
      <c r="H439" s="23" t="n"/>
    </row>
    <row r="440" ht="19" customHeight="1">
      <c r="B440" s="19" t="n"/>
      <c r="C440" s="20" t="n"/>
      <c r="D440" s="21" t="n"/>
      <c r="E440" s="22">
        <f>IF(D440="","",IFERROR(INDEX(Categories!$C$6:$C$40,MATCH(D440,Categories!$B$6:$B$40,0)),"?"))</f>
        <v/>
      </c>
      <c r="F440" s="23" t="n"/>
      <c r="G440" s="24" t="n"/>
      <c r="H440" s="23" t="n"/>
    </row>
    <row r="441" ht="19" customHeight="1">
      <c r="B441" s="19" t="n"/>
      <c r="C441" s="20" t="n"/>
      <c r="D441" s="21" t="n"/>
      <c r="E441" s="22">
        <f>IF(D441="","",IFERROR(INDEX(Categories!$C$6:$C$40,MATCH(D441,Categories!$B$6:$B$40,0)),"?"))</f>
        <v/>
      </c>
      <c r="F441" s="23" t="n"/>
      <c r="G441" s="24" t="n"/>
      <c r="H441" s="23" t="n"/>
    </row>
    <row r="442" ht="19" customHeight="1">
      <c r="B442" s="19" t="n"/>
      <c r="C442" s="20" t="n"/>
      <c r="D442" s="21" t="n"/>
      <c r="E442" s="22">
        <f>IF(D442="","",IFERROR(INDEX(Categories!$C$6:$C$40,MATCH(D442,Categories!$B$6:$B$40,0)),"?"))</f>
        <v/>
      </c>
      <c r="F442" s="23" t="n"/>
      <c r="G442" s="24" t="n"/>
      <c r="H442" s="23" t="n"/>
    </row>
    <row r="443" ht="19" customHeight="1">
      <c r="B443" s="19" t="n"/>
      <c r="C443" s="20" t="n"/>
      <c r="D443" s="21" t="n"/>
      <c r="E443" s="22">
        <f>IF(D443="","",IFERROR(INDEX(Categories!$C$6:$C$40,MATCH(D443,Categories!$B$6:$B$40,0)),"?"))</f>
        <v/>
      </c>
      <c r="F443" s="23" t="n"/>
      <c r="G443" s="24" t="n"/>
      <c r="H443" s="23" t="n"/>
    </row>
    <row r="444" ht="19" customHeight="1">
      <c r="B444" s="19" t="n"/>
      <c r="C444" s="20" t="n"/>
      <c r="D444" s="21" t="n"/>
      <c r="E444" s="22">
        <f>IF(D444="","",IFERROR(INDEX(Categories!$C$6:$C$40,MATCH(D444,Categories!$B$6:$B$40,0)),"?"))</f>
        <v/>
      </c>
      <c r="F444" s="23" t="n"/>
      <c r="G444" s="24" t="n"/>
      <c r="H444" s="23" t="n"/>
    </row>
    <row r="445" ht="19" customHeight="1">
      <c r="B445" s="19" t="n"/>
      <c r="C445" s="20" t="n"/>
      <c r="D445" s="21" t="n"/>
      <c r="E445" s="22">
        <f>IF(D445="","",IFERROR(INDEX(Categories!$C$6:$C$40,MATCH(D445,Categories!$B$6:$B$40,0)),"?"))</f>
        <v/>
      </c>
      <c r="F445" s="23" t="n"/>
      <c r="G445" s="24" t="n"/>
      <c r="H445" s="23" t="n"/>
    </row>
    <row r="446" ht="19" customHeight="1">
      <c r="B446" s="19" t="n"/>
      <c r="C446" s="20" t="n"/>
      <c r="D446" s="21" t="n"/>
      <c r="E446" s="22">
        <f>IF(D446="","",IFERROR(INDEX(Categories!$C$6:$C$40,MATCH(D446,Categories!$B$6:$B$40,0)),"?"))</f>
        <v/>
      </c>
      <c r="F446" s="23" t="n"/>
      <c r="G446" s="24" t="n"/>
      <c r="H446" s="23" t="n"/>
    </row>
    <row r="447" ht="19" customHeight="1">
      <c r="B447" s="19" t="n"/>
      <c r="C447" s="20" t="n"/>
      <c r="D447" s="21" t="n"/>
      <c r="E447" s="22">
        <f>IF(D447="","",IFERROR(INDEX(Categories!$C$6:$C$40,MATCH(D447,Categories!$B$6:$B$40,0)),"?"))</f>
        <v/>
      </c>
      <c r="F447" s="23" t="n"/>
      <c r="G447" s="24" t="n"/>
      <c r="H447" s="23" t="n"/>
    </row>
    <row r="448" ht="19" customHeight="1">
      <c r="B448" s="19" t="n"/>
      <c r="C448" s="20" t="n"/>
      <c r="D448" s="21" t="n"/>
      <c r="E448" s="22">
        <f>IF(D448="","",IFERROR(INDEX(Categories!$C$6:$C$40,MATCH(D448,Categories!$B$6:$B$40,0)),"?"))</f>
        <v/>
      </c>
      <c r="F448" s="23" t="n"/>
      <c r="G448" s="24" t="n"/>
      <c r="H448" s="23" t="n"/>
    </row>
    <row r="449" ht="19" customHeight="1">
      <c r="B449" s="19" t="n"/>
      <c r="C449" s="20" t="n"/>
      <c r="D449" s="21" t="n"/>
      <c r="E449" s="22">
        <f>IF(D449="","",IFERROR(INDEX(Categories!$C$6:$C$40,MATCH(D449,Categories!$B$6:$B$40,0)),"?"))</f>
        <v/>
      </c>
      <c r="F449" s="23" t="n"/>
      <c r="G449" s="24" t="n"/>
      <c r="H449" s="23" t="n"/>
    </row>
    <row r="450" ht="19" customHeight="1">
      <c r="B450" s="19" t="n"/>
      <c r="C450" s="20" t="n"/>
      <c r="D450" s="21" t="n"/>
      <c r="E450" s="22">
        <f>IF(D450="","",IFERROR(INDEX(Categories!$C$6:$C$40,MATCH(D450,Categories!$B$6:$B$40,0)),"?"))</f>
        <v/>
      </c>
      <c r="F450" s="23" t="n"/>
      <c r="G450" s="24" t="n"/>
      <c r="H450" s="23" t="n"/>
    </row>
    <row r="451" ht="19" customHeight="1">
      <c r="B451" s="19" t="n"/>
      <c r="C451" s="20" t="n"/>
      <c r="D451" s="21" t="n"/>
      <c r="E451" s="22">
        <f>IF(D451="","",IFERROR(INDEX(Categories!$C$6:$C$40,MATCH(D451,Categories!$B$6:$B$40,0)),"?"))</f>
        <v/>
      </c>
      <c r="F451" s="23" t="n"/>
      <c r="G451" s="24" t="n"/>
      <c r="H451" s="23" t="n"/>
    </row>
    <row r="452" ht="19" customHeight="1">
      <c r="B452" s="19" t="n"/>
      <c r="C452" s="20" t="n"/>
      <c r="D452" s="21" t="n"/>
      <c r="E452" s="22">
        <f>IF(D452="","",IFERROR(INDEX(Categories!$C$6:$C$40,MATCH(D452,Categories!$B$6:$B$40,0)),"?"))</f>
        <v/>
      </c>
      <c r="F452" s="23" t="n"/>
      <c r="G452" s="24" t="n"/>
      <c r="H452" s="23" t="n"/>
    </row>
    <row r="453" ht="19" customHeight="1">
      <c r="B453" s="19" t="n"/>
      <c r="C453" s="20" t="n"/>
      <c r="D453" s="21" t="n"/>
      <c r="E453" s="22">
        <f>IF(D453="","",IFERROR(INDEX(Categories!$C$6:$C$40,MATCH(D453,Categories!$B$6:$B$40,0)),"?"))</f>
        <v/>
      </c>
      <c r="F453" s="23" t="n"/>
      <c r="G453" s="24" t="n"/>
      <c r="H453" s="23" t="n"/>
    </row>
    <row r="454" ht="19" customHeight="1">
      <c r="B454" s="19" t="n"/>
      <c r="C454" s="20" t="n"/>
      <c r="D454" s="21" t="n"/>
      <c r="E454" s="22">
        <f>IF(D454="","",IFERROR(INDEX(Categories!$C$6:$C$40,MATCH(D454,Categories!$B$6:$B$40,0)),"?"))</f>
        <v/>
      </c>
      <c r="F454" s="23" t="n"/>
      <c r="G454" s="24" t="n"/>
      <c r="H454" s="23" t="n"/>
    </row>
    <row r="455" ht="19" customHeight="1">
      <c r="B455" s="19" t="n"/>
      <c r="C455" s="20" t="n"/>
      <c r="D455" s="21" t="n"/>
      <c r="E455" s="22">
        <f>IF(D455="","",IFERROR(INDEX(Categories!$C$6:$C$40,MATCH(D455,Categories!$B$6:$B$40,0)),"?"))</f>
        <v/>
      </c>
      <c r="F455" s="23" t="n"/>
      <c r="G455" s="24" t="n"/>
      <c r="H455" s="23" t="n"/>
    </row>
    <row r="456" ht="19" customHeight="1">
      <c r="B456" s="19" t="n"/>
      <c r="C456" s="20" t="n"/>
      <c r="D456" s="21" t="n"/>
      <c r="E456" s="22">
        <f>IF(D456="","",IFERROR(INDEX(Categories!$C$6:$C$40,MATCH(D456,Categories!$B$6:$B$40,0)),"?"))</f>
        <v/>
      </c>
      <c r="F456" s="23" t="n"/>
      <c r="G456" s="24" t="n"/>
      <c r="H456" s="23" t="n"/>
    </row>
    <row r="457" ht="19" customHeight="1">
      <c r="B457" s="19" t="n"/>
      <c r="C457" s="20" t="n"/>
      <c r="D457" s="21" t="n"/>
      <c r="E457" s="22">
        <f>IF(D457="","",IFERROR(INDEX(Categories!$C$6:$C$40,MATCH(D457,Categories!$B$6:$B$40,0)),"?"))</f>
        <v/>
      </c>
      <c r="F457" s="23" t="n"/>
      <c r="G457" s="24" t="n"/>
      <c r="H457" s="23" t="n"/>
    </row>
    <row r="458" ht="19" customHeight="1">
      <c r="B458" s="19" t="n"/>
      <c r="C458" s="20" t="n"/>
      <c r="D458" s="21" t="n"/>
      <c r="E458" s="22">
        <f>IF(D458="","",IFERROR(INDEX(Categories!$C$6:$C$40,MATCH(D458,Categories!$B$6:$B$40,0)),"?"))</f>
        <v/>
      </c>
      <c r="F458" s="23" t="n"/>
      <c r="G458" s="24" t="n"/>
      <c r="H458" s="23" t="n"/>
    </row>
    <row r="459" ht="19" customHeight="1">
      <c r="B459" s="19" t="n"/>
      <c r="C459" s="20" t="n"/>
      <c r="D459" s="21" t="n"/>
      <c r="E459" s="22">
        <f>IF(D459="","",IFERROR(INDEX(Categories!$C$6:$C$40,MATCH(D459,Categories!$B$6:$B$40,0)),"?"))</f>
        <v/>
      </c>
      <c r="F459" s="23" t="n"/>
      <c r="G459" s="24" t="n"/>
      <c r="H459" s="23" t="n"/>
    </row>
    <row r="460" ht="19" customHeight="1">
      <c r="B460" s="19" t="n"/>
      <c r="C460" s="20" t="n"/>
      <c r="D460" s="21" t="n"/>
      <c r="E460" s="22">
        <f>IF(D460="","",IFERROR(INDEX(Categories!$C$6:$C$40,MATCH(D460,Categories!$B$6:$B$40,0)),"?"))</f>
        <v/>
      </c>
      <c r="F460" s="23" t="n"/>
      <c r="G460" s="24" t="n"/>
      <c r="H460" s="23" t="n"/>
    </row>
    <row r="461" ht="19" customHeight="1">
      <c r="B461" s="19" t="n"/>
      <c r="C461" s="20" t="n"/>
      <c r="D461" s="21" t="n"/>
      <c r="E461" s="22">
        <f>IF(D461="","",IFERROR(INDEX(Categories!$C$6:$C$40,MATCH(D461,Categories!$B$6:$B$40,0)),"?"))</f>
        <v/>
      </c>
      <c r="F461" s="23" t="n"/>
      <c r="G461" s="24" t="n"/>
      <c r="H461" s="23" t="n"/>
    </row>
    <row r="462" ht="19" customHeight="1">
      <c r="B462" s="19" t="n"/>
      <c r="C462" s="20" t="n"/>
      <c r="D462" s="21" t="n"/>
      <c r="E462" s="22">
        <f>IF(D462="","",IFERROR(INDEX(Categories!$C$6:$C$40,MATCH(D462,Categories!$B$6:$B$40,0)),"?"))</f>
        <v/>
      </c>
      <c r="F462" s="23" t="n"/>
      <c r="G462" s="24" t="n"/>
      <c r="H462" s="23" t="n"/>
    </row>
    <row r="463" ht="19" customHeight="1">
      <c r="B463" s="19" t="n"/>
      <c r="C463" s="20" t="n"/>
      <c r="D463" s="21" t="n"/>
      <c r="E463" s="22">
        <f>IF(D463="","",IFERROR(INDEX(Categories!$C$6:$C$40,MATCH(D463,Categories!$B$6:$B$40,0)),"?"))</f>
        <v/>
      </c>
      <c r="F463" s="23" t="n"/>
      <c r="G463" s="24" t="n"/>
      <c r="H463" s="23" t="n"/>
    </row>
    <row r="464" ht="19" customHeight="1">
      <c r="B464" s="19" t="n"/>
      <c r="C464" s="20" t="n"/>
      <c r="D464" s="21" t="n"/>
      <c r="E464" s="22">
        <f>IF(D464="","",IFERROR(INDEX(Categories!$C$6:$C$40,MATCH(D464,Categories!$B$6:$B$40,0)),"?"))</f>
        <v/>
      </c>
      <c r="F464" s="23" t="n"/>
      <c r="G464" s="24" t="n"/>
      <c r="H464" s="23" t="n"/>
    </row>
    <row r="465" ht="19" customHeight="1">
      <c r="B465" s="19" t="n"/>
      <c r="C465" s="20" t="n"/>
      <c r="D465" s="21" t="n"/>
      <c r="E465" s="22">
        <f>IF(D465="","",IFERROR(INDEX(Categories!$C$6:$C$40,MATCH(D465,Categories!$B$6:$B$40,0)),"?"))</f>
        <v/>
      </c>
      <c r="F465" s="23" t="n"/>
      <c r="G465" s="24" t="n"/>
      <c r="H465" s="23" t="n"/>
    </row>
    <row r="466" ht="19" customHeight="1">
      <c r="B466" s="19" t="n"/>
      <c r="C466" s="20" t="n"/>
      <c r="D466" s="21" t="n"/>
      <c r="E466" s="22">
        <f>IF(D466="","",IFERROR(INDEX(Categories!$C$6:$C$40,MATCH(D466,Categories!$B$6:$B$40,0)),"?"))</f>
        <v/>
      </c>
      <c r="F466" s="23" t="n"/>
      <c r="G466" s="24" t="n"/>
      <c r="H466" s="23" t="n"/>
    </row>
    <row r="467" ht="19" customHeight="1">
      <c r="B467" s="19" t="n"/>
      <c r="C467" s="20" t="n"/>
      <c r="D467" s="21" t="n"/>
      <c r="E467" s="22">
        <f>IF(D467="","",IFERROR(INDEX(Categories!$C$6:$C$40,MATCH(D467,Categories!$B$6:$B$40,0)),"?"))</f>
        <v/>
      </c>
      <c r="F467" s="23" t="n"/>
      <c r="G467" s="24" t="n"/>
      <c r="H467" s="23" t="n"/>
    </row>
    <row r="468" ht="19" customHeight="1">
      <c r="B468" s="19" t="n"/>
      <c r="C468" s="20" t="n"/>
      <c r="D468" s="21" t="n"/>
      <c r="E468" s="22">
        <f>IF(D468="","",IFERROR(INDEX(Categories!$C$6:$C$40,MATCH(D468,Categories!$B$6:$B$40,0)),"?"))</f>
        <v/>
      </c>
      <c r="F468" s="23" t="n"/>
      <c r="G468" s="24" t="n"/>
      <c r="H468" s="23" t="n"/>
    </row>
    <row r="469" ht="19" customHeight="1">
      <c r="B469" s="19" t="n"/>
      <c r="C469" s="20" t="n"/>
      <c r="D469" s="21" t="n"/>
      <c r="E469" s="22">
        <f>IF(D469="","",IFERROR(INDEX(Categories!$C$6:$C$40,MATCH(D469,Categories!$B$6:$B$40,0)),"?"))</f>
        <v/>
      </c>
      <c r="F469" s="23" t="n"/>
      <c r="G469" s="24" t="n"/>
      <c r="H469" s="23" t="n"/>
    </row>
    <row r="470" ht="19" customHeight="1">
      <c r="B470" s="19" t="n"/>
      <c r="C470" s="20" t="n"/>
      <c r="D470" s="21" t="n"/>
      <c r="E470" s="22">
        <f>IF(D470="","",IFERROR(INDEX(Categories!$C$6:$C$40,MATCH(D470,Categories!$B$6:$B$40,0)),"?"))</f>
        <v/>
      </c>
      <c r="F470" s="23" t="n"/>
      <c r="G470" s="24" t="n"/>
      <c r="H470" s="23" t="n"/>
    </row>
    <row r="471" ht="19" customHeight="1">
      <c r="B471" s="19" t="n"/>
      <c r="C471" s="20" t="n"/>
      <c r="D471" s="21" t="n"/>
      <c r="E471" s="22">
        <f>IF(D471="","",IFERROR(INDEX(Categories!$C$6:$C$40,MATCH(D471,Categories!$B$6:$B$40,0)),"?"))</f>
        <v/>
      </c>
      <c r="F471" s="23" t="n"/>
      <c r="G471" s="24" t="n"/>
      <c r="H471" s="23" t="n"/>
    </row>
    <row r="472" ht="19" customHeight="1">
      <c r="B472" s="19" t="n"/>
      <c r="C472" s="20" t="n"/>
      <c r="D472" s="21" t="n"/>
      <c r="E472" s="22">
        <f>IF(D472="","",IFERROR(INDEX(Categories!$C$6:$C$40,MATCH(D472,Categories!$B$6:$B$40,0)),"?"))</f>
        <v/>
      </c>
      <c r="F472" s="23" t="n"/>
      <c r="G472" s="24" t="n"/>
      <c r="H472" s="23" t="n"/>
    </row>
    <row r="473" ht="19" customHeight="1">
      <c r="B473" s="19" t="n"/>
      <c r="C473" s="20" t="n"/>
      <c r="D473" s="21" t="n"/>
      <c r="E473" s="22">
        <f>IF(D473="","",IFERROR(INDEX(Categories!$C$6:$C$40,MATCH(D473,Categories!$B$6:$B$40,0)),"?"))</f>
        <v/>
      </c>
      <c r="F473" s="23" t="n"/>
      <c r="G473" s="24" t="n"/>
      <c r="H473" s="23" t="n"/>
    </row>
    <row r="474" ht="19" customHeight="1">
      <c r="B474" s="19" t="n"/>
      <c r="C474" s="20" t="n"/>
      <c r="D474" s="21" t="n"/>
      <c r="E474" s="22">
        <f>IF(D474="","",IFERROR(INDEX(Categories!$C$6:$C$40,MATCH(D474,Categories!$B$6:$B$40,0)),"?"))</f>
        <v/>
      </c>
      <c r="F474" s="23" t="n"/>
      <c r="G474" s="24" t="n"/>
      <c r="H474" s="23" t="n"/>
    </row>
    <row r="475" ht="19" customHeight="1">
      <c r="B475" s="19" t="n"/>
      <c r="C475" s="20" t="n"/>
      <c r="D475" s="21" t="n"/>
      <c r="E475" s="22">
        <f>IF(D475="","",IFERROR(INDEX(Categories!$C$6:$C$40,MATCH(D475,Categories!$B$6:$B$40,0)),"?"))</f>
        <v/>
      </c>
      <c r="F475" s="23" t="n"/>
      <c r="G475" s="24" t="n"/>
      <c r="H475" s="23" t="n"/>
    </row>
    <row r="476" ht="19" customHeight="1">
      <c r="B476" s="19" t="n"/>
      <c r="C476" s="20" t="n"/>
      <c r="D476" s="21" t="n"/>
      <c r="E476" s="22">
        <f>IF(D476="","",IFERROR(INDEX(Categories!$C$6:$C$40,MATCH(D476,Categories!$B$6:$B$40,0)),"?"))</f>
        <v/>
      </c>
      <c r="F476" s="23" t="n"/>
      <c r="G476" s="24" t="n"/>
      <c r="H476" s="23" t="n"/>
    </row>
    <row r="477" ht="19" customHeight="1">
      <c r="B477" s="19" t="n"/>
      <c r="C477" s="20" t="n"/>
      <c r="D477" s="21" t="n"/>
      <c r="E477" s="22">
        <f>IF(D477="","",IFERROR(INDEX(Categories!$C$6:$C$40,MATCH(D477,Categories!$B$6:$B$40,0)),"?"))</f>
        <v/>
      </c>
      <c r="F477" s="23" t="n"/>
      <c r="G477" s="24" t="n"/>
      <c r="H477" s="23" t="n"/>
    </row>
    <row r="478" ht="19" customHeight="1">
      <c r="B478" s="19" t="n"/>
      <c r="C478" s="20" t="n"/>
      <c r="D478" s="21" t="n"/>
      <c r="E478" s="22">
        <f>IF(D478="","",IFERROR(INDEX(Categories!$C$6:$C$40,MATCH(D478,Categories!$B$6:$B$40,0)),"?"))</f>
        <v/>
      </c>
      <c r="F478" s="23" t="n"/>
      <c r="G478" s="24" t="n"/>
      <c r="H478" s="23" t="n"/>
    </row>
    <row r="479" ht="19" customHeight="1">
      <c r="B479" s="19" t="n"/>
      <c r="C479" s="20" t="n"/>
      <c r="D479" s="21" t="n"/>
      <c r="E479" s="22">
        <f>IF(D479="","",IFERROR(INDEX(Categories!$C$6:$C$40,MATCH(D479,Categories!$B$6:$B$40,0)),"?"))</f>
        <v/>
      </c>
      <c r="F479" s="23" t="n"/>
      <c r="G479" s="24" t="n"/>
      <c r="H479" s="23" t="n"/>
    </row>
    <row r="480" ht="19" customHeight="1">
      <c r="B480" s="19" t="n"/>
      <c r="C480" s="20" t="n"/>
      <c r="D480" s="21" t="n"/>
      <c r="E480" s="22">
        <f>IF(D480="","",IFERROR(INDEX(Categories!$C$6:$C$40,MATCH(D480,Categories!$B$6:$B$40,0)),"?"))</f>
        <v/>
      </c>
      <c r="F480" s="23" t="n"/>
      <c r="G480" s="24" t="n"/>
      <c r="H480" s="23" t="n"/>
    </row>
    <row r="481" ht="19" customHeight="1">
      <c r="B481" s="19" t="n"/>
      <c r="C481" s="20" t="n"/>
      <c r="D481" s="21" t="n"/>
      <c r="E481" s="22">
        <f>IF(D481="","",IFERROR(INDEX(Categories!$C$6:$C$40,MATCH(D481,Categories!$B$6:$B$40,0)),"?"))</f>
        <v/>
      </c>
      <c r="F481" s="23" t="n"/>
      <c r="G481" s="24" t="n"/>
      <c r="H481" s="23" t="n"/>
    </row>
    <row r="482" ht="19" customHeight="1">
      <c r="B482" s="19" t="n"/>
      <c r="C482" s="20" t="n"/>
      <c r="D482" s="21" t="n"/>
      <c r="E482" s="22">
        <f>IF(D482="","",IFERROR(INDEX(Categories!$C$6:$C$40,MATCH(D482,Categories!$B$6:$B$40,0)),"?"))</f>
        <v/>
      </c>
      <c r="F482" s="23" t="n"/>
      <c r="G482" s="24" t="n"/>
      <c r="H482" s="23" t="n"/>
    </row>
    <row r="483" ht="19" customHeight="1">
      <c r="B483" s="19" t="n"/>
      <c r="C483" s="20" t="n"/>
      <c r="D483" s="21" t="n"/>
      <c r="E483" s="22">
        <f>IF(D483="","",IFERROR(INDEX(Categories!$C$6:$C$40,MATCH(D483,Categories!$B$6:$B$40,0)),"?"))</f>
        <v/>
      </c>
      <c r="F483" s="23" t="n"/>
      <c r="G483" s="24" t="n"/>
      <c r="H483" s="23" t="n"/>
    </row>
    <row r="484" ht="19" customHeight="1">
      <c r="B484" s="19" t="n"/>
      <c r="C484" s="20" t="n"/>
      <c r="D484" s="21" t="n"/>
      <c r="E484" s="22">
        <f>IF(D484="","",IFERROR(INDEX(Categories!$C$6:$C$40,MATCH(D484,Categories!$B$6:$B$40,0)),"?"))</f>
        <v/>
      </c>
      <c r="F484" s="23" t="n"/>
      <c r="G484" s="24" t="n"/>
      <c r="H484" s="23" t="n"/>
    </row>
    <row r="485" ht="19" customHeight="1">
      <c r="B485" s="19" t="n"/>
      <c r="C485" s="20" t="n"/>
      <c r="D485" s="21" t="n"/>
      <c r="E485" s="22">
        <f>IF(D485="","",IFERROR(INDEX(Categories!$C$6:$C$40,MATCH(D485,Categories!$B$6:$B$40,0)),"?"))</f>
        <v/>
      </c>
      <c r="F485" s="23" t="n"/>
      <c r="G485" s="24" t="n"/>
      <c r="H485" s="23" t="n"/>
    </row>
    <row r="486" ht="19" customHeight="1">
      <c r="B486" s="19" t="n"/>
      <c r="C486" s="20" t="n"/>
      <c r="D486" s="21" t="n"/>
      <c r="E486" s="22">
        <f>IF(D486="","",IFERROR(INDEX(Categories!$C$6:$C$40,MATCH(D486,Categories!$B$6:$B$40,0)),"?"))</f>
        <v/>
      </c>
      <c r="F486" s="23" t="n"/>
      <c r="G486" s="24" t="n"/>
      <c r="H486" s="23" t="n"/>
    </row>
    <row r="487" ht="19" customHeight="1">
      <c r="B487" s="19" t="n"/>
      <c r="C487" s="20" t="n"/>
      <c r="D487" s="21" t="n"/>
      <c r="E487" s="22">
        <f>IF(D487="","",IFERROR(INDEX(Categories!$C$6:$C$40,MATCH(D487,Categories!$B$6:$B$40,0)),"?"))</f>
        <v/>
      </c>
      <c r="F487" s="23" t="n"/>
      <c r="G487" s="24" t="n"/>
      <c r="H487" s="23" t="n"/>
    </row>
    <row r="488" ht="19" customHeight="1">
      <c r="B488" s="19" t="n"/>
      <c r="C488" s="20" t="n"/>
      <c r="D488" s="21" t="n"/>
      <c r="E488" s="22">
        <f>IF(D488="","",IFERROR(INDEX(Categories!$C$6:$C$40,MATCH(D488,Categories!$B$6:$B$40,0)),"?"))</f>
        <v/>
      </c>
      <c r="F488" s="23" t="n"/>
      <c r="G488" s="24" t="n"/>
      <c r="H488" s="23" t="n"/>
    </row>
    <row r="489" ht="19" customHeight="1">
      <c r="B489" s="19" t="n"/>
      <c r="C489" s="20" t="n"/>
      <c r="D489" s="21" t="n"/>
      <c r="E489" s="22">
        <f>IF(D489="","",IFERROR(INDEX(Categories!$C$6:$C$40,MATCH(D489,Categories!$B$6:$B$40,0)),"?"))</f>
        <v/>
      </c>
      <c r="F489" s="23" t="n"/>
      <c r="G489" s="24" t="n"/>
      <c r="H489" s="23" t="n"/>
    </row>
    <row r="490" ht="19" customHeight="1">
      <c r="B490" s="19" t="n"/>
      <c r="C490" s="20" t="n"/>
      <c r="D490" s="21" t="n"/>
      <c r="E490" s="22">
        <f>IF(D490="","",IFERROR(INDEX(Categories!$C$6:$C$40,MATCH(D490,Categories!$B$6:$B$40,0)),"?"))</f>
        <v/>
      </c>
      <c r="F490" s="23" t="n"/>
      <c r="G490" s="24" t="n"/>
      <c r="H490" s="23" t="n"/>
    </row>
    <row r="491" ht="19" customHeight="1">
      <c r="B491" s="19" t="n"/>
      <c r="C491" s="20" t="n"/>
      <c r="D491" s="21" t="n"/>
      <c r="E491" s="22">
        <f>IF(D491="","",IFERROR(INDEX(Categories!$C$6:$C$40,MATCH(D491,Categories!$B$6:$B$40,0)),"?"))</f>
        <v/>
      </c>
      <c r="F491" s="23" t="n"/>
      <c r="G491" s="24" t="n"/>
      <c r="H491" s="23" t="n"/>
    </row>
    <row r="492" ht="19" customHeight="1">
      <c r="B492" s="19" t="n"/>
      <c r="C492" s="20" t="n"/>
      <c r="D492" s="21" t="n"/>
      <c r="E492" s="22">
        <f>IF(D492="","",IFERROR(INDEX(Categories!$C$6:$C$40,MATCH(D492,Categories!$B$6:$B$40,0)),"?"))</f>
        <v/>
      </c>
      <c r="F492" s="23" t="n"/>
      <c r="G492" s="24" t="n"/>
      <c r="H492" s="23" t="n"/>
    </row>
    <row r="493" ht="19" customHeight="1">
      <c r="B493" s="19" t="n"/>
      <c r="C493" s="20" t="n"/>
      <c r="D493" s="21" t="n"/>
      <c r="E493" s="22">
        <f>IF(D493="","",IFERROR(INDEX(Categories!$C$6:$C$40,MATCH(D493,Categories!$B$6:$B$40,0)),"?"))</f>
        <v/>
      </c>
      <c r="F493" s="23" t="n"/>
      <c r="G493" s="24" t="n"/>
      <c r="H493" s="23" t="n"/>
    </row>
    <row r="494" ht="19" customHeight="1">
      <c r="B494" s="19" t="n"/>
      <c r="C494" s="20" t="n"/>
      <c r="D494" s="21" t="n"/>
      <c r="E494" s="22">
        <f>IF(D494="","",IFERROR(INDEX(Categories!$C$6:$C$40,MATCH(D494,Categories!$B$6:$B$40,0)),"?"))</f>
        <v/>
      </c>
      <c r="F494" s="23" t="n"/>
      <c r="G494" s="24" t="n"/>
      <c r="H494" s="23" t="n"/>
    </row>
    <row r="495" ht="19" customHeight="1">
      <c r="B495" s="19" t="n"/>
      <c r="C495" s="20" t="n"/>
      <c r="D495" s="21" t="n"/>
      <c r="E495" s="22">
        <f>IF(D495="","",IFERROR(INDEX(Categories!$C$6:$C$40,MATCH(D495,Categories!$B$6:$B$40,0)),"?"))</f>
        <v/>
      </c>
      <c r="F495" s="23" t="n"/>
      <c r="G495" s="24" t="n"/>
      <c r="H495" s="23" t="n"/>
    </row>
    <row r="496" ht="19" customHeight="1">
      <c r="B496" s="19" t="n"/>
      <c r="C496" s="20" t="n"/>
      <c r="D496" s="21" t="n"/>
      <c r="E496" s="22">
        <f>IF(D496="","",IFERROR(INDEX(Categories!$C$6:$C$40,MATCH(D496,Categories!$B$6:$B$40,0)),"?"))</f>
        <v/>
      </c>
      <c r="F496" s="23" t="n"/>
      <c r="G496" s="24" t="n"/>
      <c r="H496" s="23" t="n"/>
    </row>
    <row r="497" ht="19" customHeight="1">
      <c r="B497" s="19" t="n"/>
      <c r="C497" s="20" t="n"/>
      <c r="D497" s="21" t="n"/>
      <c r="E497" s="22">
        <f>IF(D497="","",IFERROR(INDEX(Categories!$C$6:$C$40,MATCH(D497,Categories!$B$6:$B$40,0)),"?"))</f>
        <v/>
      </c>
      <c r="F497" s="23" t="n"/>
      <c r="G497" s="24" t="n"/>
      <c r="H497" s="23" t="n"/>
    </row>
    <row r="498" ht="19" customHeight="1">
      <c r="B498" s="19" t="n"/>
      <c r="C498" s="20" t="n"/>
      <c r="D498" s="21" t="n"/>
      <c r="E498" s="22">
        <f>IF(D498="","",IFERROR(INDEX(Categories!$C$6:$C$40,MATCH(D498,Categories!$B$6:$B$40,0)),"?"))</f>
        <v/>
      </c>
      <c r="F498" s="23" t="n"/>
      <c r="G498" s="24" t="n"/>
      <c r="H498" s="23" t="n"/>
    </row>
    <row r="499" ht="19" customHeight="1">
      <c r="B499" s="19" t="n"/>
      <c r="C499" s="20" t="n"/>
      <c r="D499" s="21" t="n"/>
      <c r="E499" s="22">
        <f>IF(D499="","",IFERROR(INDEX(Categories!$C$6:$C$40,MATCH(D499,Categories!$B$6:$B$40,0)),"?"))</f>
        <v/>
      </c>
      <c r="F499" s="23" t="n"/>
      <c r="G499" s="24" t="n"/>
      <c r="H499" s="23" t="n"/>
    </row>
    <row r="500" ht="19" customHeight="1">
      <c r="B500" s="19" t="n"/>
      <c r="C500" s="20" t="n"/>
      <c r="D500" s="21" t="n"/>
      <c r="E500" s="22">
        <f>IF(D500="","",IFERROR(INDEX(Categories!$C$6:$C$40,MATCH(D500,Categories!$B$6:$B$40,0)),"?"))</f>
        <v/>
      </c>
      <c r="F500" s="23" t="n"/>
      <c r="G500" s="24" t="n"/>
      <c r="H500" s="23" t="n"/>
    </row>
    <row r="501" ht="19" customHeight="1">
      <c r="B501" s="19" t="n"/>
      <c r="C501" s="20" t="n"/>
      <c r="D501" s="21" t="n"/>
      <c r="E501" s="22">
        <f>IF(D501="","",IFERROR(INDEX(Categories!$C$6:$C$40,MATCH(D501,Categories!$B$6:$B$40,0)),"?"))</f>
        <v/>
      </c>
      <c r="F501" s="23" t="n"/>
      <c r="G501" s="24" t="n"/>
      <c r="H501" s="23" t="n"/>
    </row>
    <row r="502" ht="19" customHeight="1">
      <c r="B502" s="19" t="n"/>
      <c r="C502" s="20" t="n"/>
      <c r="D502" s="21" t="n"/>
      <c r="E502" s="22">
        <f>IF(D502="","",IFERROR(INDEX(Categories!$C$6:$C$40,MATCH(D502,Categories!$B$6:$B$40,0)),"?"))</f>
        <v/>
      </c>
      <c r="F502" s="23" t="n"/>
      <c r="G502" s="24" t="n"/>
      <c r="H502" s="23" t="n"/>
    </row>
    <row r="503" ht="19" customHeight="1">
      <c r="B503" s="19" t="n"/>
      <c r="C503" s="20" t="n"/>
      <c r="D503" s="21" t="n"/>
      <c r="E503" s="22">
        <f>IF(D503="","",IFERROR(INDEX(Categories!$C$6:$C$40,MATCH(D503,Categories!$B$6:$B$40,0)),"?"))</f>
        <v/>
      </c>
      <c r="F503" s="23" t="n"/>
      <c r="G503" s="24" t="n"/>
      <c r="H503" s="23" t="n"/>
    </row>
    <row r="504" ht="19" customHeight="1">
      <c r="B504" s="19" t="n"/>
      <c r="C504" s="20" t="n"/>
      <c r="D504" s="21" t="n"/>
      <c r="E504" s="22">
        <f>IF(D504="","",IFERROR(INDEX(Categories!$C$6:$C$40,MATCH(D504,Categories!$B$6:$B$40,0)),"?"))</f>
        <v/>
      </c>
      <c r="F504" s="23" t="n"/>
      <c r="G504" s="24" t="n"/>
      <c r="H504" s="23" t="n"/>
    </row>
    <row r="505" ht="19" customHeight="1">
      <c r="B505" s="19" t="n"/>
      <c r="C505" s="20" t="n"/>
      <c r="D505" s="21" t="n"/>
      <c r="E505" s="22">
        <f>IF(D505="","",IFERROR(INDEX(Categories!$C$6:$C$40,MATCH(D505,Categories!$B$6:$B$40,0)),"?"))</f>
        <v/>
      </c>
      <c r="F505" s="23" t="n"/>
      <c r="G505" s="24" t="n"/>
      <c r="H505" s="23" t="n"/>
    </row>
    <row r="506" ht="19" customHeight="1">
      <c r="B506" s="19" t="n"/>
      <c r="C506" s="20" t="n"/>
      <c r="D506" s="21" t="n"/>
      <c r="E506" s="22">
        <f>IF(D506="","",IFERROR(INDEX(Categories!$C$6:$C$40,MATCH(D506,Categories!$B$6:$B$40,0)),"?"))</f>
        <v/>
      </c>
      <c r="F506" s="23" t="n"/>
      <c r="G506" s="24" t="n"/>
      <c r="H506" s="23" t="n"/>
    </row>
    <row r="507" ht="19" customHeight="1">
      <c r="B507" s="19" t="n"/>
      <c r="C507" s="20" t="n"/>
      <c r="D507" s="21" t="n"/>
      <c r="E507" s="22">
        <f>IF(D507="","",IFERROR(INDEX(Categories!$C$6:$C$40,MATCH(D507,Categories!$B$6:$B$40,0)),"?"))</f>
        <v/>
      </c>
      <c r="F507" s="23" t="n"/>
      <c r="G507" s="24" t="n"/>
      <c r="H507" s="23" t="n"/>
    </row>
    <row r="508" ht="19" customHeight="1">
      <c r="B508" s="19" t="n"/>
      <c r="C508" s="20" t="n"/>
      <c r="D508" s="21" t="n"/>
      <c r="E508" s="22">
        <f>IF(D508="","",IFERROR(INDEX(Categories!$C$6:$C$40,MATCH(D508,Categories!$B$6:$B$40,0)),"?"))</f>
        <v/>
      </c>
      <c r="F508" s="23" t="n"/>
      <c r="G508" s="24" t="n"/>
      <c r="H508" s="23" t="n"/>
    </row>
    <row r="509" ht="19" customHeight="1">
      <c r="B509" s="19" t="n"/>
      <c r="C509" s="20" t="n"/>
      <c r="D509" s="21" t="n"/>
      <c r="E509" s="22">
        <f>IF(D509="","",IFERROR(INDEX(Categories!$C$6:$C$40,MATCH(D509,Categories!$B$6:$B$40,0)),"?"))</f>
        <v/>
      </c>
      <c r="F509" s="23" t="n"/>
      <c r="G509" s="24" t="n"/>
      <c r="H509" s="23" t="n"/>
    </row>
    <row r="510" ht="19" customHeight="1">
      <c r="B510" s="19" t="n"/>
      <c r="C510" s="20" t="n"/>
      <c r="D510" s="21" t="n"/>
      <c r="E510" s="22">
        <f>IF(D510="","",IFERROR(INDEX(Categories!$C$6:$C$40,MATCH(D510,Categories!$B$6:$B$40,0)),"?"))</f>
        <v/>
      </c>
      <c r="F510" s="23" t="n"/>
      <c r="G510" s="24" t="n"/>
      <c r="H510" s="23" t="n"/>
    </row>
    <row r="511" ht="19" customHeight="1">
      <c r="B511" s="19" t="n"/>
      <c r="C511" s="20" t="n"/>
      <c r="D511" s="21" t="n"/>
      <c r="E511" s="22">
        <f>IF(D511="","",IFERROR(INDEX(Categories!$C$6:$C$40,MATCH(D511,Categories!$B$6:$B$40,0)),"?"))</f>
        <v/>
      </c>
      <c r="F511" s="23" t="n"/>
      <c r="G511" s="24" t="n"/>
      <c r="H511" s="23" t="n"/>
    </row>
    <row r="512" ht="19" customHeight="1">
      <c r="B512" s="19" t="n"/>
      <c r="C512" s="20" t="n"/>
      <c r="D512" s="21" t="n"/>
      <c r="E512" s="22">
        <f>IF(D512="","",IFERROR(INDEX(Categories!$C$6:$C$40,MATCH(D512,Categories!$B$6:$B$40,0)),"?"))</f>
        <v/>
      </c>
      <c r="F512" s="23" t="n"/>
      <c r="G512" s="24" t="n"/>
      <c r="H512" s="23" t="n"/>
    </row>
    <row r="513" ht="19" customHeight="1">
      <c r="B513" s="19" t="n"/>
      <c r="C513" s="20" t="n"/>
      <c r="D513" s="21" t="n"/>
      <c r="E513" s="22">
        <f>IF(D513="","",IFERROR(INDEX(Categories!$C$6:$C$40,MATCH(D513,Categories!$B$6:$B$40,0)),"?"))</f>
        <v/>
      </c>
      <c r="F513" s="23" t="n"/>
      <c r="G513" s="24" t="n"/>
      <c r="H513" s="23" t="n"/>
    </row>
    <row r="514" ht="19" customHeight="1">
      <c r="B514" s="19" t="n"/>
      <c r="C514" s="20" t="n"/>
      <c r="D514" s="21" t="n"/>
      <c r="E514" s="22">
        <f>IF(D514="","",IFERROR(INDEX(Categories!$C$6:$C$40,MATCH(D514,Categories!$B$6:$B$40,0)),"?"))</f>
        <v/>
      </c>
      <c r="F514" s="23" t="n"/>
      <c r="G514" s="24" t="n"/>
      <c r="H514" s="23" t="n"/>
    </row>
    <row r="515" ht="19" customHeight="1">
      <c r="B515" s="19" t="n"/>
      <c r="C515" s="20" t="n"/>
      <c r="D515" s="21" t="n"/>
      <c r="E515" s="22">
        <f>IF(D515="","",IFERROR(INDEX(Categories!$C$6:$C$40,MATCH(D515,Categories!$B$6:$B$40,0)),"?"))</f>
        <v/>
      </c>
      <c r="F515" s="23" t="n"/>
      <c r="G515" s="24" t="n"/>
      <c r="H515" s="23" t="n"/>
    </row>
    <row r="516" ht="19" customHeight="1">
      <c r="B516" s="19" t="n"/>
      <c r="C516" s="20" t="n"/>
      <c r="D516" s="21" t="n"/>
      <c r="E516" s="22">
        <f>IF(D516="","",IFERROR(INDEX(Categories!$C$6:$C$40,MATCH(D516,Categories!$B$6:$B$40,0)),"?"))</f>
        <v/>
      </c>
      <c r="F516" s="23" t="n"/>
      <c r="G516" s="24" t="n"/>
      <c r="H516" s="23" t="n"/>
    </row>
    <row r="517" ht="19" customHeight="1">
      <c r="B517" s="19" t="n"/>
      <c r="C517" s="20" t="n"/>
      <c r="D517" s="21" t="n"/>
      <c r="E517" s="22">
        <f>IF(D517="","",IFERROR(INDEX(Categories!$C$6:$C$40,MATCH(D517,Categories!$B$6:$B$40,0)),"?"))</f>
        <v/>
      </c>
      <c r="F517" s="23" t="n"/>
      <c r="G517" s="24" t="n"/>
      <c r="H517" s="23" t="n"/>
    </row>
    <row r="518" ht="19" customHeight="1">
      <c r="B518" s="19" t="n"/>
      <c r="C518" s="20" t="n"/>
      <c r="D518" s="21" t="n"/>
      <c r="E518" s="22">
        <f>IF(D518="","",IFERROR(INDEX(Categories!$C$6:$C$40,MATCH(D518,Categories!$B$6:$B$40,0)),"?"))</f>
        <v/>
      </c>
      <c r="F518" s="23" t="n"/>
      <c r="G518" s="24" t="n"/>
      <c r="H518" s="23" t="n"/>
    </row>
    <row r="519" ht="19" customHeight="1">
      <c r="B519" s="19" t="n"/>
      <c r="C519" s="20" t="n"/>
      <c r="D519" s="21" t="n"/>
      <c r="E519" s="22">
        <f>IF(D519="","",IFERROR(INDEX(Categories!$C$6:$C$40,MATCH(D519,Categories!$B$6:$B$40,0)),"?"))</f>
        <v/>
      </c>
      <c r="F519" s="23" t="n"/>
      <c r="G519" s="24" t="n"/>
      <c r="H519" s="23" t="n"/>
    </row>
    <row r="520" ht="19" customHeight="1">
      <c r="B520" s="19" t="n"/>
      <c r="C520" s="20" t="n"/>
      <c r="D520" s="21" t="n"/>
      <c r="E520" s="22">
        <f>IF(D520="","",IFERROR(INDEX(Categories!$C$6:$C$40,MATCH(D520,Categories!$B$6:$B$40,0)),"?"))</f>
        <v/>
      </c>
      <c r="F520" s="23" t="n"/>
      <c r="G520" s="24" t="n"/>
      <c r="H520" s="23" t="n"/>
    </row>
    <row r="521" ht="19" customHeight="1">
      <c r="B521" s="19" t="n"/>
      <c r="C521" s="20" t="n"/>
      <c r="D521" s="21" t="n"/>
      <c r="E521" s="22">
        <f>IF(D521="","",IFERROR(INDEX(Categories!$C$6:$C$40,MATCH(D521,Categories!$B$6:$B$40,0)),"?"))</f>
        <v/>
      </c>
      <c r="F521" s="23" t="n"/>
      <c r="G521" s="24" t="n"/>
      <c r="H521" s="23" t="n"/>
    </row>
    <row r="522" ht="19" customHeight="1">
      <c r="B522" s="19" t="n"/>
      <c r="C522" s="20" t="n"/>
      <c r="D522" s="21" t="n"/>
      <c r="E522" s="22">
        <f>IF(D522="","",IFERROR(INDEX(Categories!$C$6:$C$40,MATCH(D522,Categories!$B$6:$B$40,0)),"?"))</f>
        <v/>
      </c>
      <c r="F522" s="23" t="n"/>
      <c r="G522" s="24" t="n"/>
      <c r="H522" s="23" t="n"/>
    </row>
    <row r="523" ht="19" customHeight="1">
      <c r="B523" s="19" t="n"/>
      <c r="C523" s="20" t="n"/>
      <c r="D523" s="21" t="n"/>
      <c r="E523" s="22">
        <f>IF(D523="","",IFERROR(INDEX(Categories!$C$6:$C$40,MATCH(D523,Categories!$B$6:$B$40,0)),"?"))</f>
        <v/>
      </c>
      <c r="F523" s="23" t="n"/>
      <c r="G523" s="24" t="n"/>
      <c r="H523" s="23" t="n"/>
    </row>
    <row r="524" ht="19" customHeight="1">
      <c r="B524" s="19" t="n"/>
      <c r="C524" s="20" t="n"/>
      <c r="D524" s="21" t="n"/>
      <c r="E524" s="22">
        <f>IF(D524="","",IFERROR(INDEX(Categories!$C$6:$C$40,MATCH(D524,Categories!$B$6:$B$40,0)),"?"))</f>
        <v/>
      </c>
      <c r="F524" s="23" t="n"/>
      <c r="G524" s="24" t="n"/>
      <c r="H524" s="23" t="n"/>
    </row>
    <row r="525" ht="19" customHeight="1">
      <c r="B525" s="19" t="n"/>
      <c r="C525" s="20" t="n"/>
      <c r="D525" s="21" t="n"/>
      <c r="E525" s="22">
        <f>IF(D525="","",IFERROR(INDEX(Categories!$C$6:$C$40,MATCH(D525,Categories!$B$6:$B$40,0)),"?"))</f>
        <v/>
      </c>
      <c r="F525" s="23" t="n"/>
      <c r="G525" s="24" t="n"/>
      <c r="H525" s="23" t="n"/>
    </row>
    <row r="526" ht="19" customHeight="1">
      <c r="B526" s="19" t="n"/>
      <c r="C526" s="20" t="n"/>
      <c r="D526" s="21" t="n"/>
      <c r="E526" s="22">
        <f>IF(D526="","",IFERROR(INDEX(Categories!$C$6:$C$40,MATCH(D526,Categories!$B$6:$B$40,0)),"?"))</f>
        <v/>
      </c>
      <c r="F526" s="23" t="n"/>
      <c r="G526" s="24" t="n"/>
      <c r="H526" s="23" t="n"/>
    </row>
    <row r="527" ht="19" customHeight="1">
      <c r="B527" s="19" t="n"/>
      <c r="C527" s="20" t="n"/>
      <c r="D527" s="21" t="n"/>
      <c r="E527" s="22">
        <f>IF(D527="","",IFERROR(INDEX(Categories!$C$6:$C$40,MATCH(D527,Categories!$B$6:$B$40,0)),"?"))</f>
        <v/>
      </c>
      <c r="F527" s="23" t="n"/>
      <c r="G527" s="24" t="n"/>
      <c r="H527" s="23" t="n"/>
    </row>
    <row r="528" ht="19" customHeight="1">
      <c r="B528" s="19" t="n"/>
      <c r="C528" s="20" t="n"/>
      <c r="D528" s="21" t="n"/>
      <c r="E528" s="22">
        <f>IF(D528="","",IFERROR(INDEX(Categories!$C$6:$C$40,MATCH(D528,Categories!$B$6:$B$40,0)),"?"))</f>
        <v/>
      </c>
      <c r="F528" s="23" t="n"/>
      <c r="G528" s="24" t="n"/>
      <c r="H528" s="23" t="n"/>
    </row>
    <row r="529" ht="19" customHeight="1">
      <c r="B529" s="19" t="n"/>
      <c r="C529" s="20" t="n"/>
      <c r="D529" s="21" t="n"/>
      <c r="E529" s="22">
        <f>IF(D529="","",IFERROR(INDEX(Categories!$C$6:$C$40,MATCH(D529,Categories!$B$6:$B$40,0)),"?"))</f>
        <v/>
      </c>
      <c r="F529" s="23" t="n"/>
      <c r="G529" s="24" t="n"/>
      <c r="H529" s="23" t="n"/>
    </row>
    <row r="530" ht="19" customHeight="1">
      <c r="B530" s="19" t="n"/>
      <c r="C530" s="20" t="n"/>
      <c r="D530" s="21" t="n"/>
      <c r="E530" s="22">
        <f>IF(D530="","",IFERROR(INDEX(Categories!$C$6:$C$40,MATCH(D530,Categories!$B$6:$B$40,0)),"?"))</f>
        <v/>
      </c>
      <c r="F530" s="23" t="n"/>
      <c r="G530" s="24" t="n"/>
      <c r="H530" s="23" t="n"/>
    </row>
    <row r="531" ht="19" customHeight="1">
      <c r="B531" s="19" t="n"/>
      <c r="C531" s="20" t="n"/>
      <c r="D531" s="21" t="n"/>
      <c r="E531" s="22">
        <f>IF(D531="","",IFERROR(INDEX(Categories!$C$6:$C$40,MATCH(D531,Categories!$B$6:$B$40,0)),"?"))</f>
        <v/>
      </c>
      <c r="F531" s="23" t="n"/>
      <c r="G531" s="24" t="n"/>
      <c r="H531" s="23" t="n"/>
    </row>
    <row r="532" ht="19" customHeight="1">
      <c r="B532" s="19" t="n"/>
      <c r="C532" s="20" t="n"/>
      <c r="D532" s="21" t="n"/>
      <c r="E532" s="22">
        <f>IF(D532="","",IFERROR(INDEX(Categories!$C$6:$C$40,MATCH(D532,Categories!$B$6:$B$40,0)),"?"))</f>
        <v/>
      </c>
      <c r="F532" s="23" t="n"/>
      <c r="G532" s="24" t="n"/>
      <c r="H532" s="23" t="n"/>
    </row>
    <row r="533" ht="19" customHeight="1">
      <c r="B533" s="19" t="n"/>
      <c r="C533" s="20" t="n"/>
      <c r="D533" s="21" t="n"/>
      <c r="E533" s="22">
        <f>IF(D533="","",IFERROR(INDEX(Categories!$C$6:$C$40,MATCH(D533,Categories!$B$6:$B$40,0)),"?"))</f>
        <v/>
      </c>
      <c r="F533" s="23" t="n"/>
      <c r="G533" s="24" t="n"/>
      <c r="H533" s="23" t="n"/>
    </row>
    <row r="534" ht="19" customHeight="1">
      <c r="B534" s="19" t="n"/>
      <c r="C534" s="20" t="n"/>
      <c r="D534" s="21" t="n"/>
      <c r="E534" s="22">
        <f>IF(D534="","",IFERROR(INDEX(Categories!$C$6:$C$40,MATCH(D534,Categories!$B$6:$B$40,0)),"?"))</f>
        <v/>
      </c>
      <c r="F534" s="23" t="n"/>
      <c r="G534" s="24" t="n"/>
      <c r="H534" s="23" t="n"/>
    </row>
    <row r="535" ht="19" customHeight="1">
      <c r="B535" s="19" t="n"/>
      <c r="C535" s="20" t="n"/>
      <c r="D535" s="21" t="n"/>
      <c r="E535" s="22">
        <f>IF(D535="","",IFERROR(INDEX(Categories!$C$6:$C$40,MATCH(D535,Categories!$B$6:$B$40,0)),"?"))</f>
        <v/>
      </c>
      <c r="F535" s="23" t="n"/>
      <c r="G535" s="24" t="n"/>
      <c r="H535" s="23" t="n"/>
    </row>
    <row r="536" ht="19" customHeight="1">
      <c r="B536" s="19" t="n"/>
      <c r="C536" s="20" t="n"/>
      <c r="D536" s="21" t="n"/>
      <c r="E536" s="22">
        <f>IF(D536="","",IFERROR(INDEX(Categories!$C$6:$C$40,MATCH(D536,Categories!$B$6:$B$40,0)),"?"))</f>
        <v/>
      </c>
      <c r="F536" s="23" t="n"/>
      <c r="G536" s="24" t="n"/>
      <c r="H536" s="23" t="n"/>
    </row>
    <row r="537" ht="19" customHeight="1">
      <c r="B537" s="19" t="n"/>
      <c r="C537" s="20" t="n"/>
      <c r="D537" s="21" t="n"/>
      <c r="E537" s="22">
        <f>IF(D537="","",IFERROR(INDEX(Categories!$C$6:$C$40,MATCH(D537,Categories!$B$6:$B$40,0)),"?"))</f>
        <v/>
      </c>
      <c r="F537" s="23" t="n"/>
      <c r="G537" s="24" t="n"/>
      <c r="H537" s="23" t="n"/>
    </row>
    <row r="538" ht="19" customHeight="1">
      <c r="B538" s="19" t="n"/>
      <c r="C538" s="20" t="n"/>
      <c r="D538" s="21" t="n"/>
      <c r="E538" s="22">
        <f>IF(D538="","",IFERROR(INDEX(Categories!$C$6:$C$40,MATCH(D538,Categories!$B$6:$B$40,0)),"?"))</f>
        <v/>
      </c>
      <c r="F538" s="23" t="n"/>
      <c r="G538" s="24" t="n"/>
      <c r="H538" s="23" t="n"/>
    </row>
    <row r="539" ht="19" customHeight="1">
      <c r="B539" s="19" t="n"/>
      <c r="C539" s="20" t="n"/>
      <c r="D539" s="21" t="n"/>
      <c r="E539" s="22">
        <f>IF(D539="","",IFERROR(INDEX(Categories!$C$6:$C$40,MATCH(D539,Categories!$B$6:$B$40,0)),"?"))</f>
        <v/>
      </c>
      <c r="F539" s="23" t="n"/>
      <c r="G539" s="24" t="n"/>
      <c r="H539" s="23" t="n"/>
    </row>
    <row r="540" ht="19" customHeight="1">
      <c r="B540" s="19" t="n"/>
      <c r="C540" s="20" t="n"/>
      <c r="D540" s="21" t="n"/>
      <c r="E540" s="22">
        <f>IF(D540="","",IFERROR(INDEX(Categories!$C$6:$C$40,MATCH(D540,Categories!$B$6:$B$40,0)),"?"))</f>
        <v/>
      </c>
      <c r="F540" s="23" t="n"/>
      <c r="G540" s="24" t="n"/>
      <c r="H540" s="23" t="n"/>
    </row>
    <row r="541" ht="19" customHeight="1">
      <c r="B541" s="19" t="n"/>
      <c r="C541" s="20" t="n"/>
      <c r="D541" s="21" t="n"/>
      <c r="E541" s="22">
        <f>IF(D541="","",IFERROR(INDEX(Categories!$C$6:$C$40,MATCH(D541,Categories!$B$6:$B$40,0)),"?"))</f>
        <v/>
      </c>
      <c r="F541" s="23" t="n"/>
      <c r="G541" s="24" t="n"/>
      <c r="H541" s="23" t="n"/>
    </row>
    <row r="542" ht="19" customHeight="1">
      <c r="B542" s="19" t="n"/>
      <c r="C542" s="20" t="n"/>
      <c r="D542" s="21" t="n"/>
      <c r="E542" s="22">
        <f>IF(D542="","",IFERROR(INDEX(Categories!$C$6:$C$40,MATCH(D542,Categories!$B$6:$B$40,0)),"?"))</f>
        <v/>
      </c>
      <c r="F542" s="23" t="n"/>
      <c r="G542" s="24" t="n"/>
      <c r="H542" s="23" t="n"/>
    </row>
    <row r="543" ht="19" customHeight="1">
      <c r="B543" s="19" t="n"/>
      <c r="C543" s="20" t="n"/>
      <c r="D543" s="21" t="n"/>
      <c r="E543" s="22">
        <f>IF(D543="","",IFERROR(INDEX(Categories!$C$6:$C$40,MATCH(D543,Categories!$B$6:$B$40,0)),"?"))</f>
        <v/>
      </c>
      <c r="F543" s="23" t="n"/>
      <c r="G543" s="24" t="n"/>
      <c r="H543" s="23" t="n"/>
    </row>
    <row r="544" ht="19" customHeight="1">
      <c r="B544" s="19" t="n"/>
      <c r="C544" s="20" t="n"/>
      <c r="D544" s="21" t="n"/>
      <c r="E544" s="22">
        <f>IF(D544="","",IFERROR(INDEX(Categories!$C$6:$C$40,MATCH(D544,Categories!$B$6:$B$40,0)),"?"))</f>
        <v/>
      </c>
      <c r="F544" s="23" t="n"/>
      <c r="G544" s="24" t="n"/>
      <c r="H544" s="23" t="n"/>
    </row>
    <row r="545" ht="19" customHeight="1">
      <c r="B545" s="19" t="n"/>
      <c r="C545" s="20" t="n"/>
      <c r="D545" s="21" t="n"/>
      <c r="E545" s="22">
        <f>IF(D545="","",IFERROR(INDEX(Categories!$C$6:$C$40,MATCH(D545,Categories!$B$6:$B$40,0)),"?"))</f>
        <v/>
      </c>
      <c r="F545" s="23" t="n"/>
      <c r="G545" s="24" t="n"/>
      <c r="H545" s="23" t="n"/>
    </row>
    <row r="546" ht="19" customHeight="1">
      <c r="B546" s="19" t="n"/>
      <c r="C546" s="20" t="n"/>
      <c r="D546" s="21" t="n"/>
      <c r="E546" s="22">
        <f>IF(D546="","",IFERROR(INDEX(Categories!$C$6:$C$40,MATCH(D546,Categories!$B$6:$B$40,0)),"?"))</f>
        <v/>
      </c>
      <c r="F546" s="23" t="n"/>
      <c r="G546" s="24" t="n"/>
      <c r="H546" s="23" t="n"/>
    </row>
    <row r="547" ht="19" customHeight="1">
      <c r="B547" s="19" t="n"/>
      <c r="C547" s="20" t="n"/>
      <c r="D547" s="21" t="n"/>
      <c r="E547" s="22">
        <f>IF(D547="","",IFERROR(INDEX(Categories!$C$6:$C$40,MATCH(D547,Categories!$B$6:$B$40,0)),"?"))</f>
        <v/>
      </c>
      <c r="F547" s="23" t="n"/>
      <c r="G547" s="24" t="n"/>
      <c r="H547" s="23" t="n"/>
    </row>
    <row r="548" ht="19" customHeight="1">
      <c r="B548" s="19" t="n"/>
      <c r="C548" s="20" t="n"/>
      <c r="D548" s="21" t="n"/>
      <c r="E548" s="22">
        <f>IF(D548="","",IFERROR(INDEX(Categories!$C$6:$C$40,MATCH(D548,Categories!$B$6:$B$40,0)),"?"))</f>
        <v/>
      </c>
      <c r="F548" s="23" t="n"/>
      <c r="G548" s="24" t="n"/>
      <c r="H548" s="23" t="n"/>
    </row>
    <row r="549" ht="19" customHeight="1">
      <c r="B549" s="19" t="n"/>
      <c r="C549" s="20" t="n"/>
      <c r="D549" s="21" t="n"/>
      <c r="E549" s="22">
        <f>IF(D549="","",IFERROR(INDEX(Categories!$C$6:$C$40,MATCH(D549,Categories!$B$6:$B$40,0)),"?"))</f>
        <v/>
      </c>
      <c r="F549" s="23" t="n"/>
      <c r="G549" s="24" t="n"/>
      <c r="H549" s="23" t="n"/>
    </row>
    <row r="550" ht="19" customHeight="1">
      <c r="B550" s="19" t="n"/>
      <c r="C550" s="20" t="n"/>
      <c r="D550" s="21" t="n"/>
      <c r="E550" s="22">
        <f>IF(D550="","",IFERROR(INDEX(Categories!$C$6:$C$40,MATCH(D550,Categories!$B$6:$B$40,0)),"?"))</f>
        <v/>
      </c>
      <c r="F550" s="23" t="n"/>
      <c r="G550" s="24" t="n"/>
      <c r="H550" s="23" t="n"/>
    </row>
    <row r="551" ht="19" customHeight="1">
      <c r="B551" s="19" t="n"/>
      <c r="C551" s="20" t="n"/>
      <c r="D551" s="21" t="n"/>
      <c r="E551" s="22">
        <f>IF(D551="","",IFERROR(INDEX(Categories!$C$6:$C$40,MATCH(D551,Categories!$B$6:$B$40,0)),"?"))</f>
        <v/>
      </c>
      <c r="F551" s="23" t="n"/>
      <c r="G551" s="24" t="n"/>
      <c r="H551" s="23" t="n"/>
    </row>
    <row r="552" ht="19" customHeight="1">
      <c r="B552" s="19" t="n"/>
      <c r="C552" s="20" t="n"/>
      <c r="D552" s="21" t="n"/>
      <c r="E552" s="22">
        <f>IF(D552="","",IFERROR(INDEX(Categories!$C$6:$C$40,MATCH(D552,Categories!$B$6:$B$40,0)),"?"))</f>
        <v/>
      </c>
      <c r="F552" s="23" t="n"/>
      <c r="G552" s="24" t="n"/>
      <c r="H552" s="23" t="n"/>
    </row>
    <row r="553" ht="19" customHeight="1">
      <c r="B553" s="19" t="n"/>
      <c r="C553" s="20" t="n"/>
      <c r="D553" s="21" t="n"/>
      <c r="E553" s="22">
        <f>IF(D553="","",IFERROR(INDEX(Categories!$C$6:$C$40,MATCH(D553,Categories!$B$6:$B$40,0)),"?"))</f>
        <v/>
      </c>
      <c r="F553" s="23" t="n"/>
      <c r="G553" s="24" t="n"/>
      <c r="H553" s="23" t="n"/>
    </row>
    <row r="554" ht="19" customHeight="1">
      <c r="B554" s="19" t="n"/>
      <c r="C554" s="20" t="n"/>
      <c r="D554" s="21" t="n"/>
      <c r="E554" s="22">
        <f>IF(D554="","",IFERROR(INDEX(Categories!$C$6:$C$40,MATCH(D554,Categories!$B$6:$B$40,0)),"?"))</f>
        <v/>
      </c>
      <c r="F554" s="23" t="n"/>
      <c r="G554" s="24" t="n"/>
      <c r="H554" s="23" t="n"/>
    </row>
    <row r="555" ht="19" customHeight="1">
      <c r="B555" s="19" t="n"/>
      <c r="C555" s="20" t="n"/>
      <c r="D555" s="21" t="n"/>
      <c r="E555" s="22">
        <f>IF(D555="","",IFERROR(INDEX(Categories!$C$6:$C$40,MATCH(D555,Categories!$B$6:$B$40,0)),"?"))</f>
        <v/>
      </c>
      <c r="F555" s="23" t="n"/>
      <c r="G555" s="24" t="n"/>
      <c r="H555" s="23" t="n"/>
    </row>
    <row r="556" ht="19" customHeight="1">
      <c r="B556" s="19" t="n"/>
      <c r="C556" s="20" t="n"/>
      <c r="D556" s="21" t="n"/>
      <c r="E556" s="22">
        <f>IF(D556="","",IFERROR(INDEX(Categories!$C$6:$C$40,MATCH(D556,Categories!$B$6:$B$40,0)),"?"))</f>
        <v/>
      </c>
      <c r="F556" s="23" t="n"/>
      <c r="G556" s="24" t="n"/>
      <c r="H556" s="23" t="n"/>
    </row>
    <row r="557" ht="19" customHeight="1">
      <c r="B557" s="19" t="n"/>
      <c r="C557" s="20" t="n"/>
      <c r="D557" s="21" t="n"/>
      <c r="E557" s="22">
        <f>IF(D557="","",IFERROR(INDEX(Categories!$C$6:$C$40,MATCH(D557,Categories!$B$6:$B$40,0)),"?"))</f>
        <v/>
      </c>
      <c r="F557" s="23" t="n"/>
      <c r="G557" s="24" t="n"/>
      <c r="H557" s="23" t="n"/>
    </row>
    <row r="558" ht="19" customHeight="1">
      <c r="B558" s="19" t="n"/>
      <c r="C558" s="20" t="n"/>
      <c r="D558" s="21" t="n"/>
      <c r="E558" s="22">
        <f>IF(D558="","",IFERROR(INDEX(Categories!$C$6:$C$40,MATCH(D558,Categories!$B$6:$B$40,0)),"?"))</f>
        <v/>
      </c>
      <c r="F558" s="23" t="n"/>
      <c r="G558" s="24" t="n"/>
      <c r="H558" s="23" t="n"/>
    </row>
    <row r="559" ht="19" customHeight="1">
      <c r="B559" s="19" t="n"/>
      <c r="C559" s="20" t="n"/>
      <c r="D559" s="21" t="n"/>
      <c r="E559" s="22">
        <f>IF(D559="","",IFERROR(INDEX(Categories!$C$6:$C$40,MATCH(D559,Categories!$B$6:$B$40,0)),"?"))</f>
        <v/>
      </c>
      <c r="F559" s="23" t="n"/>
      <c r="G559" s="24" t="n"/>
      <c r="H559" s="23" t="n"/>
    </row>
    <row r="560" ht="19" customHeight="1">
      <c r="B560" s="19" t="n"/>
      <c r="C560" s="20" t="n"/>
      <c r="D560" s="21" t="n"/>
      <c r="E560" s="22">
        <f>IF(D560="","",IFERROR(INDEX(Categories!$C$6:$C$40,MATCH(D560,Categories!$B$6:$B$40,0)),"?"))</f>
        <v/>
      </c>
      <c r="F560" s="23" t="n"/>
      <c r="G560" s="24" t="n"/>
      <c r="H560" s="23" t="n"/>
    </row>
    <row r="561" ht="19" customHeight="1">
      <c r="B561" s="19" t="n"/>
      <c r="C561" s="20" t="n"/>
      <c r="D561" s="21" t="n"/>
      <c r="E561" s="22">
        <f>IF(D561="","",IFERROR(INDEX(Categories!$C$6:$C$40,MATCH(D561,Categories!$B$6:$B$40,0)),"?"))</f>
        <v/>
      </c>
      <c r="F561" s="23" t="n"/>
      <c r="G561" s="24" t="n"/>
      <c r="H561" s="23" t="n"/>
    </row>
    <row r="562" ht="19" customHeight="1">
      <c r="B562" s="19" t="n"/>
      <c r="C562" s="20" t="n"/>
      <c r="D562" s="21" t="n"/>
      <c r="E562" s="22">
        <f>IF(D562="","",IFERROR(INDEX(Categories!$C$6:$C$40,MATCH(D562,Categories!$B$6:$B$40,0)),"?"))</f>
        <v/>
      </c>
      <c r="F562" s="23" t="n"/>
      <c r="G562" s="24" t="n"/>
      <c r="H562" s="23" t="n"/>
    </row>
    <row r="563" ht="19" customHeight="1">
      <c r="B563" s="19" t="n"/>
      <c r="C563" s="20" t="n"/>
      <c r="D563" s="21" t="n"/>
      <c r="E563" s="22">
        <f>IF(D563="","",IFERROR(INDEX(Categories!$C$6:$C$40,MATCH(D563,Categories!$B$6:$B$40,0)),"?"))</f>
        <v/>
      </c>
      <c r="F563" s="23" t="n"/>
      <c r="G563" s="24" t="n"/>
      <c r="H563" s="23" t="n"/>
    </row>
    <row r="564" ht="19" customHeight="1">
      <c r="B564" s="19" t="n"/>
      <c r="C564" s="20" t="n"/>
      <c r="D564" s="21" t="n"/>
      <c r="E564" s="22">
        <f>IF(D564="","",IFERROR(INDEX(Categories!$C$6:$C$40,MATCH(D564,Categories!$B$6:$B$40,0)),"?"))</f>
        <v/>
      </c>
      <c r="F564" s="23" t="n"/>
      <c r="G564" s="24" t="n"/>
      <c r="H564" s="23" t="n"/>
    </row>
    <row r="565" ht="19" customHeight="1">
      <c r="B565" s="19" t="n"/>
      <c r="C565" s="20" t="n"/>
      <c r="D565" s="21" t="n"/>
      <c r="E565" s="22">
        <f>IF(D565="","",IFERROR(INDEX(Categories!$C$6:$C$40,MATCH(D565,Categories!$B$6:$B$40,0)),"?"))</f>
        <v/>
      </c>
      <c r="F565" s="23" t="n"/>
      <c r="G565" s="24" t="n"/>
      <c r="H565" s="23" t="n"/>
    </row>
    <row r="566" ht="19" customHeight="1">
      <c r="B566" s="19" t="n"/>
      <c r="C566" s="20" t="n"/>
      <c r="D566" s="21" t="n"/>
      <c r="E566" s="22">
        <f>IF(D566="","",IFERROR(INDEX(Categories!$C$6:$C$40,MATCH(D566,Categories!$B$6:$B$40,0)),"?"))</f>
        <v/>
      </c>
      <c r="F566" s="23" t="n"/>
      <c r="G566" s="24" t="n"/>
      <c r="H566" s="23" t="n"/>
    </row>
    <row r="567" ht="19" customHeight="1">
      <c r="B567" s="19" t="n"/>
      <c r="C567" s="20" t="n"/>
      <c r="D567" s="21" t="n"/>
      <c r="E567" s="22">
        <f>IF(D567="","",IFERROR(INDEX(Categories!$C$6:$C$40,MATCH(D567,Categories!$B$6:$B$40,0)),"?"))</f>
        <v/>
      </c>
      <c r="F567" s="23" t="n"/>
      <c r="G567" s="24" t="n"/>
      <c r="H567" s="23" t="n"/>
    </row>
    <row r="568" ht="19" customHeight="1">
      <c r="B568" s="19" t="n"/>
      <c r="C568" s="20" t="n"/>
      <c r="D568" s="21" t="n"/>
      <c r="E568" s="22">
        <f>IF(D568="","",IFERROR(INDEX(Categories!$C$6:$C$40,MATCH(D568,Categories!$B$6:$B$40,0)),"?"))</f>
        <v/>
      </c>
      <c r="F568" s="23" t="n"/>
      <c r="G568" s="24" t="n"/>
      <c r="H568" s="23" t="n"/>
    </row>
    <row r="569" ht="19" customHeight="1">
      <c r="B569" s="19" t="n"/>
      <c r="C569" s="20" t="n"/>
      <c r="D569" s="21" t="n"/>
      <c r="E569" s="22">
        <f>IF(D569="","",IFERROR(INDEX(Categories!$C$6:$C$40,MATCH(D569,Categories!$B$6:$B$40,0)),"?"))</f>
        <v/>
      </c>
      <c r="F569" s="23" t="n"/>
      <c r="G569" s="24" t="n"/>
      <c r="H569" s="23" t="n"/>
    </row>
    <row r="570" ht="19" customHeight="1">
      <c r="B570" s="19" t="n"/>
      <c r="C570" s="20" t="n"/>
      <c r="D570" s="21" t="n"/>
      <c r="E570" s="22">
        <f>IF(D570="","",IFERROR(INDEX(Categories!$C$6:$C$40,MATCH(D570,Categories!$B$6:$B$40,0)),"?"))</f>
        <v/>
      </c>
      <c r="F570" s="23" t="n"/>
      <c r="G570" s="24" t="n"/>
      <c r="H570" s="23" t="n"/>
    </row>
    <row r="571" ht="19" customHeight="1">
      <c r="B571" s="19" t="n"/>
      <c r="C571" s="20" t="n"/>
      <c r="D571" s="21" t="n"/>
      <c r="E571" s="22">
        <f>IF(D571="","",IFERROR(INDEX(Categories!$C$6:$C$40,MATCH(D571,Categories!$B$6:$B$40,0)),"?"))</f>
        <v/>
      </c>
      <c r="F571" s="23" t="n"/>
      <c r="G571" s="24" t="n"/>
      <c r="H571" s="23" t="n"/>
    </row>
    <row r="572" ht="19" customHeight="1">
      <c r="B572" s="19" t="n"/>
      <c r="C572" s="20" t="n"/>
      <c r="D572" s="21" t="n"/>
      <c r="E572" s="22">
        <f>IF(D572="","",IFERROR(INDEX(Categories!$C$6:$C$40,MATCH(D572,Categories!$B$6:$B$40,0)),"?"))</f>
        <v/>
      </c>
      <c r="F572" s="23" t="n"/>
      <c r="G572" s="24" t="n"/>
      <c r="H572" s="23" t="n"/>
    </row>
    <row r="573" ht="19" customHeight="1">
      <c r="B573" s="19" t="n"/>
      <c r="C573" s="20" t="n"/>
      <c r="D573" s="21" t="n"/>
      <c r="E573" s="22">
        <f>IF(D573="","",IFERROR(INDEX(Categories!$C$6:$C$40,MATCH(D573,Categories!$B$6:$B$40,0)),"?"))</f>
        <v/>
      </c>
      <c r="F573" s="23" t="n"/>
      <c r="G573" s="24" t="n"/>
      <c r="H573" s="23" t="n"/>
    </row>
    <row r="574" ht="19" customHeight="1">
      <c r="B574" s="19" t="n"/>
      <c r="C574" s="20" t="n"/>
      <c r="D574" s="21" t="n"/>
      <c r="E574" s="22">
        <f>IF(D574="","",IFERROR(INDEX(Categories!$C$6:$C$40,MATCH(D574,Categories!$B$6:$B$40,0)),"?"))</f>
        <v/>
      </c>
      <c r="F574" s="23" t="n"/>
      <c r="G574" s="24" t="n"/>
      <c r="H574" s="23" t="n"/>
    </row>
    <row r="575" ht="19" customHeight="1">
      <c r="B575" s="19" t="n"/>
      <c r="C575" s="20" t="n"/>
      <c r="D575" s="21" t="n"/>
      <c r="E575" s="22">
        <f>IF(D575="","",IFERROR(INDEX(Categories!$C$6:$C$40,MATCH(D575,Categories!$B$6:$B$40,0)),"?"))</f>
        <v/>
      </c>
      <c r="F575" s="23" t="n"/>
      <c r="G575" s="24" t="n"/>
      <c r="H575" s="23" t="n"/>
    </row>
    <row r="576" ht="19" customHeight="1">
      <c r="B576" s="19" t="n"/>
      <c r="C576" s="20" t="n"/>
      <c r="D576" s="21" t="n"/>
      <c r="E576" s="22">
        <f>IF(D576="","",IFERROR(INDEX(Categories!$C$6:$C$40,MATCH(D576,Categories!$B$6:$B$40,0)),"?"))</f>
        <v/>
      </c>
      <c r="F576" s="23" t="n"/>
      <c r="G576" s="24" t="n"/>
      <c r="H576" s="23" t="n"/>
    </row>
    <row r="577" ht="19" customHeight="1">
      <c r="B577" s="19" t="n"/>
      <c r="C577" s="20" t="n"/>
      <c r="D577" s="21" t="n"/>
      <c r="E577" s="22">
        <f>IF(D577="","",IFERROR(INDEX(Categories!$C$6:$C$40,MATCH(D577,Categories!$B$6:$B$40,0)),"?"))</f>
        <v/>
      </c>
      <c r="F577" s="23" t="n"/>
      <c r="G577" s="24" t="n"/>
      <c r="H577" s="23" t="n"/>
    </row>
    <row r="578" ht="19" customHeight="1">
      <c r="B578" s="19" t="n"/>
      <c r="C578" s="20" t="n"/>
      <c r="D578" s="21" t="n"/>
      <c r="E578" s="22">
        <f>IF(D578="","",IFERROR(INDEX(Categories!$C$6:$C$40,MATCH(D578,Categories!$B$6:$B$40,0)),"?"))</f>
        <v/>
      </c>
      <c r="F578" s="23" t="n"/>
      <c r="G578" s="24" t="n"/>
      <c r="H578" s="23" t="n"/>
    </row>
    <row r="579" ht="19" customHeight="1">
      <c r="B579" s="19" t="n"/>
      <c r="C579" s="20" t="n"/>
      <c r="D579" s="21" t="n"/>
      <c r="E579" s="22">
        <f>IF(D579="","",IFERROR(INDEX(Categories!$C$6:$C$40,MATCH(D579,Categories!$B$6:$B$40,0)),"?"))</f>
        <v/>
      </c>
      <c r="F579" s="23" t="n"/>
      <c r="G579" s="24" t="n"/>
      <c r="H579" s="23" t="n"/>
    </row>
    <row r="580" ht="19" customHeight="1">
      <c r="B580" s="19" t="n"/>
      <c r="C580" s="20" t="n"/>
      <c r="D580" s="21" t="n"/>
      <c r="E580" s="22">
        <f>IF(D580="","",IFERROR(INDEX(Categories!$C$6:$C$40,MATCH(D580,Categories!$B$6:$B$40,0)),"?"))</f>
        <v/>
      </c>
      <c r="F580" s="23" t="n"/>
      <c r="G580" s="24" t="n"/>
      <c r="H580" s="23" t="n"/>
    </row>
    <row r="581" ht="19" customHeight="1">
      <c r="B581" s="19" t="n"/>
      <c r="C581" s="20" t="n"/>
      <c r="D581" s="21" t="n"/>
      <c r="E581" s="22">
        <f>IF(D581="","",IFERROR(INDEX(Categories!$C$6:$C$40,MATCH(D581,Categories!$B$6:$B$40,0)),"?"))</f>
        <v/>
      </c>
      <c r="F581" s="23" t="n"/>
      <c r="G581" s="24" t="n"/>
      <c r="H581" s="23" t="n"/>
    </row>
    <row r="582" ht="19" customHeight="1">
      <c r="B582" s="19" t="n"/>
      <c r="C582" s="20" t="n"/>
      <c r="D582" s="21" t="n"/>
      <c r="E582" s="22">
        <f>IF(D582="","",IFERROR(INDEX(Categories!$C$6:$C$40,MATCH(D582,Categories!$B$6:$B$40,0)),"?"))</f>
        <v/>
      </c>
      <c r="F582" s="23" t="n"/>
      <c r="G582" s="24" t="n"/>
      <c r="H582" s="23" t="n"/>
    </row>
    <row r="583" ht="19" customHeight="1">
      <c r="B583" s="19" t="n"/>
      <c r="C583" s="20" t="n"/>
      <c r="D583" s="21" t="n"/>
      <c r="E583" s="22">
        <f>IF(D583="","",IFERROR(INDEX(Categories!$C$6:$C$40,MATCH(D583,Categories!$B$6:$B$40,0)),"?"))</f>
        <v/>
      </c>
      <c r="F583" s="23" t="n"/>
      <c r="G583" s="24" t="n"/>
      <c r="H583" s="23" t="n"/>
    </row>
    <row r="584" ht="19" customHeight="1">
      <c r="B584" s="19" t="n"/>
      <c r="C584" s="20" t="n"/>
      <c r="D584" s="21" t="n"/>
      <c r="E584" s="22">
        <f>IF(D584="","",IFERROR(INDEX(Categories!$C$6:$C$40,MATCH(D584,Categories!$B$6:$B$40,0)),"?"))</f>
        <v/>
      </c>
      <c r="F584" s="23" t="n"/>
      <c r="G584" s="24" t="n"/>
      <c r="H584" s="23" t="n"/>
    </row>
    <row r="585" ht="19" customHeight="1">
      <c r="B585" s="19" t="n"/>
      <c r="C585" s="20" t="n"/>
      <c r="D585" s="21" t="n"/>
      <c r="E585" s="22">
        <f>IF(D585="","",IFERROR(INDEX(Categories!$C$6:$C$40,MATCH(D585,Categories!$B$6:$B$40,0)),"?"))</f>
        <v/>
      </c>
      <c r="F585" s="23" t="n"/>
      <c r="G585" s="24" t="n"/>
      <c r="H585" s="23" t="n"/>
    </row>
    <row r="586" ht="19" customHeight="1">
      <c r="B586" s="19" t="n"/>
      <c r="C586" s="20" t="n"/>
      <c r="D586" s="21" t="n"/>
      <c r="E586" s="22">
        <f>IF(D586="","",IFERROR(INDEX(Categories!$C$6:$C$40,MATCH(D586,Categories!$B$6:$B$40,0)),"?"))</f>
        <v/>
      </c>
      <c r="F586" s="23" t="n"/>
      <c r="G586" s="24" t="n"/>
      <c r="H586" s="23" t="n"/>
    </row>
    <row r="587" ht="19" customHeight="1">
      <c r="B587" s="19" t="n"/>
      <c r="C587" s="20" t="n"/>
      <c r="D587" s="21" t="n"/>
      <c r="E587" s="22">
        <f>IF(D587="","",IFERROR(INDEX(Categories!$C$6:$C$40,MATCH(D587,Categories!$B$6:$B$40,0)),"?"))</f>
        <v/>
      </c>
      <c r="F587" s="23" t="n"/>
      <c r="G587" s="24" t="n"/>
      <c r="H587" s="23" t="n"/>
    </row>
    <row r="588" ht="19" customHeight="1">
      <c r="B588" s="19" t="n"/>
      <c r="C588" s="20" t="n"/>
      <c r="D588" s="21" t="n"/>
      <c r="E588" s="22">
        <f>IF(D588="","",IFERROR(INDEX(Categories!$C$6:$C$40,MATCH(D588,Categories!$B$6:$B$40,0)),"?"))</f>
        <v/>
      </c>
      <c r="F588" s="23" t="n"/>
      <c r="G588" s="24" t="n"/>
      <c r="H588" s="23" t="n"/>
    </row>
    <row r="589" ht="19" customHeight="1">
      <c r="B589" s="19" t="n"/>
      <c r="C589" s="20" t="n"/>
      <c r="D589" s="21" t="n"/>
      <c r="E589" s="22">
        <f>IF(D589="","",IFERROR(INDEX(Categories!$C$6:$C$40,MATCH(D589,Categories!$B$6:$B$40,0)),"?"))</f>
        <v/>
      </c>
      <c r="F589" s="23" t="n"/>
      <c r="G589" s="24" t="n"/>
      <c r="H589" s="23" t="n"/>
    </row>
    <row r="590" ht="19" customHeight="1">
      <c r="B590" s="19" t="n"/>
      <c r="C590" s="20" t="n"/>
      <c r="D590" s="21" t="n"/>
      <c r="E590" s="22">
        <f>IF(D590="","",IFERROR(INDEX(Categories!$C$6:$C$40,MATCH(D590,Categories!$B$6:$B$40,0)),"?"))</f>
        <v/>
      </c>
      <c r="F590" s="23" t="n"/>
      <c r="G590" s="24" t="n"/>
      <c r="H590" s="23" t="n"/>
    </row>
    <row r="591" ht="19" customHeight="1">
      <c r="B591" s="19" t="n"/>
      <c r="C591" s="20" t="n"/>
      <c r="D591" s="21" t="n"/>
      <c r="E591" s="22">
        <f>IF(D591="","",IFERROR(INDEX(Categories!$C$6:$C$40,MATCH(D591,Categories!$B$6:$B$40,0)),"?"))</f>
        <v/>
      </c>
      <c r="F591" s="23" t="n"/>
      <c r="G591" s="24" t="n"/>
      <c r="H591" s="23" t="n"/>
    </row>
    <row r="592" ht="19" customHeight="1">
      <c r="B592" s="19" t="n"/>
      <c r="C592" s="20" t="n"/>
      <c r="D592" s="21" t="n"/>
      <c r="E592" s="22">
        <f>IF(D592="","",IFERROR(INDEX(Categories!$C$6:$C$40,MATCH(D592,Categories!$B$6:$B$40,0)),"?"))</f>
        <v/>
      </c>
      <c r="F592" s="23" t="n"/>
      <c r="G592" s="24" t="n"/>
      <c r="H592" s="23" t="n"/>
    </row>
    <row r="593" ht="19" customHeight="1">
      <c r="B593" s="19" t="n"/>
      <c r="C593" s="20" t="n"/>
      <c r="D593" s="21" t="n"/>
      <c r="E593" s="22">
        <f>IF(D593="","",IFERROR(INDEX(Categories!$C$6:$C$40,MATCH(D593,Categories!$B$6:$B$40,0)),"?"))</f>
        <v/>
      </c>
      <c r="F593" s="23" t="n"/>
      <c r="G593" s="24" t="n"/>
      <c r="H593" s="23" t="n"/>
    </row>
    <row r="594" ht="19" customHeight="1">
      <c r="B594" s="19" t="n"/>
      <c r="C594" s="20" t="n"/>
      <c r="D594" s="21" t="n"/>
      <c r="E594" s="22">
        <f>IF(D594="","",IFERROR(INDEX(Categories!$C$6:$C$40,MATCH(D594,Categories!$B$6:$B$40,0)),"?"))</f>
        <v/>
      </c>
      <c r="F594" s="23" t="n"/>
      <c r="G594" s="24" t="n"/>
      <c r="H594" s="23" t="n"/>
    </row>
    <row r="595" ht="19" customHeight="1">
      <c r="B595" s="19" t="n"/>
      <c r="C595" s="20" t="n"/>
      <c r="D595" s="21" t="n"/>
      <c r="E595" s="22">
        <f>IF(D595="","",IFERROR(INDEX(Categories!$C$6:$C$40,MATCH(D595,Categories!$B$6:$B$40,0)),"?"))</f>
        <v/>
      </c>
      <c r="F595" s="23" t="n"/>
      <c r="G595" s="24" t="n"/>
      <c r="H595" s="23" t="n"/>
    </row>
    <row r="596" ht="19" customHeight="1">
      <c r="B596" s="19" t="n"/>
      <c r="C596" s="20" t="n"/>
      <c r="D596" s="21" t="n"/>
      <c r="E596" s="22">
        <f>IF(D596="","",IFERROR(INDEX(Categories!$C$6:$C$40,MATCH(D596,Categories!$B$6:$B$40,0)),"?"))</f>
        <v/>
      </c>
      <c r="F596" s="23" t="n"/>
      <c r="G596" s="24" t="n"/>
      <c r="H596" s="23" t="n"/>
    </row>
    <row r="597" ht="19" customHeight="1">
      <c r="B597" s="19" t="n"/>
      <c r="C597" s="20" t="n"/>
      <c r="D597" s="21" t="n"/>
      <c r="E597" s="22">
        <f>IF(D597="","",IFERROR(INDEX(Categories!$C$6:$C$40,MATCH(D597,Categories!$B$6:$B$40,0)),"?"))</f>
        <v/>
      </c>
      <c r="F597" s="23" t="n"/>
      <c r="G597" s="24" t="n"/>
      <c r="H597" s="23" t="n"/>
    </row>
    <row r="598" ht="19" customHeight="1">
      <c r="B598" s="19" t="n"/>
      <c r="C598" s="20" t="n"/>
      <c r="D598" s="21" t="n"/>
      <c r="E598" s="22">
        <f>IF(D598="","",IFERROR(INDEX(Categories!$C$6:$C$40,MATCH(D598,Categories!$B$6:$B$40,0)),"?"))</f>
        <v/>
      </c>
      <c r="F598" s="23" t="n"/>
      <c r="G598" s="24" t="n"/>
      <c r="H598" s="23" t="n"/>
    </row>
    <row r="599" ht="19" customHeight="1">
      <c r="B599" s="19" t="n"/>
      <c r="C599" s="20" t="n"/>
      <c r="D599" s="21" t="n"/>
      <c r="E599" s="22">
        <f>IF(D599="","",IFERROR(INDEX(Categories!$C$6:$C$40,MATCH(D599,Categories!$B$6:$B$40,0)),"?"))</f>
        <v/>
      </c>
      <c r="F599" s="23" t="n"/>
      <c r="G599" s="24" t="n"/>
      <c r="H599" s="23" t="n"/>
    </row>
    <row r="600" ht="19" customHeight="1">
      <c r="B600" s="19" t="n"/>
      <c r="C600" s="20" t="n"/>
      <c r="D600" s="21" t="n"/>
      <c r="E600" s="22">
        <f>IF(D600="","",IFERROR(INDEX(Categories!$C$6:$C$40,MATCH(D600,Categories!$B$6:$B$40,0)),"?"))</f>
        <v/>
      </c>
      <c r="F600" s="23" t="n"/>
      <c r="G600" s="24" t="n"/>
      <c r="H600" s="23" t="n"/>
    </row>
    <row r="601" ht="19" customHeight="1">
      <c r="B601" s="19" t="n"/>
      <c r="C601" s="20" t="n"/>
      <c r="D601" s="21" t="n"/>
      <c r="E601" s="22">
        <f>IF(D601="","",IFERROR(INDEX(Categories!$C$6:$C$40,MATCH(D601,Categories!$B$6:$B$40,0)),"?"))</f>
        <v/>
      </c>
      <c r="F601" s="23" t="n"/>
      <c r="G601" s="24" t="n"/>
      <c r="H601" s="23" t="n"/>
    </row>
    <row r="602" ht="19" customHeight="1">
      <c r="B602" s="19" t="n"/>
      <c r="C602" s="20" t="n"/>
      <c r="D602" s="21" t="n"/>
      <c r="E602" s="22">
        <f>IF(D602="","",IFERROR(INDEX(Categories!$C$6:$C$40,MATCH(D602,Categories!$B$6:$B$40,0)),"?"))</f>
        <v/>
      </c>
      <c r="F602" s="23" t="n"/>
      <c r="G602" s="24" t="n"/>
      <c r="H602" s="23" t="n"/>
    </row>
    <row r="603" ht="19" customHeight="1">
      <c r="B603" s="19" t="n"/>
      <c r="C603" s="20" t="n"/>
      <c r="D603" s="21" t="n"/>
      <c r="E603" s="22">
        <f>IF(D603="","",IFERROR(INDEX(Categories!$C$6:$C$40,MATCH(D603,Categories!$B$6:$B$40,0)),"?"))</f>
        <v/>
      </c>
      <c r="F603" s="23" t="n"/>
      <c r="G603" s="24" t="n"/>
      <c r="H603" s="23" t="n"/>
    </row>
    <row r="604" ht="19" customHeight="1">
      <c r="B604" s="19" t="n"/>
      <c r="C604" s="20" t="n"/>
      <c r="D604" s="21" t="n"/>
      <c r="E604" s="22">
        <f>IF(D604="","",IFERROR(INDEX(Categories!$C$6:$C$40,MATCH(D604,Categories!$B$6:$B$40,0)),"?"))</f>
        <v/>
      </c>
      <c r="F604" s="23" t="n"/>
      <c r="G604" s="24" t="n"/>
      <c r="H604" s="23" t="n"/>
    </row>
    <row r="605" ht="19" customHeight="1">
      <c r="B605" s="19" t="n"/>
      <c r="C605" s="20" t="n"/>
      <c r="D605" s="21" t="n"/>
      <c r="E605" s="22">
        <f>IF(D605="","",IFERROR(INDEX(Categories!$C$6:$C$40,MATCH(D605,Categories!$B$6:$B$40,0)),"?"))</f>
        <v/>
      </c>
      <c r="F605" s="23" t="n"/>
      <c r="G605" s="24" t="n"/>
      <c r="H605" s="23" t="n"/>
    </row>
    <row r="606" ht="19" customHeight="1">
      <c r="B606" s="19" t="n"/>
      <c r="C606" s="20" t="n"/>
      <c r="D606" s="21" t="n"/>
      <c r="E606" s="22">
        <f>IF(D606="","",IFERROR(INDEX(Categories!$C$6:$C$40,MATCH(D606,Categories!$B$6:$B$40,0)),"?"))</f>
        <v/>
      </c>
      <c r="F606" s="23" t="n"/>
      <c r="G606" s="24" t="n"/>
      <c r="H606" s="23" t="n"/>
    </row>
    <row r="607" ht="19" customHeight="1">
      <c r="B607" s="19" t="n"/>
      <c r="C607" s="20" t="n"/>
      <c r="D607" s="21" t="n"/>
      <c r="E607" s="22">
        <f>IF(D607="","",IFERROR(INDEX(Categories!$C$6:$C$40,MATCH(D607,Categories!$B$6:$B$40,0)),"?"))</f>
        <v/>
      </c>
      <c r="F607" s="23" t="n"/>
      <c r="G607" s="24" t="n"/>
      <c r="H607" s="23" t="n"/>
    </row>
    <row r="608" ht="19" customHeight="1">
      <c r="B608" s="19" t="n"/>
      <c r="C608" s="20" t="n"/>
      <c r="D608" s="21" t="n"/>
      <c r="E608" s="22">
        <f>IF(D608="","",IFERROR(INDEX(Categories!$C$6:$C$40,MATCH(D608,Categories!$B$6:$B$40,0)),"?"))</f>
        <v/>
      </c>
      <c r="F608" s="23" t="n"/>
      <c r="G608" s="24" t="n"/>
      <c r="H608" s="23" t="n"/>
    </row>
    <row r="609" ht="19" customHeight="1">
      <c r="B609" s="19" t="n"/>
      <c r="C609" s="20" t="n"/>
      <c r="D609" s="21" t="n"/>
      <c r="E609" s="22">
        <f>IF(D609="","",IFERROR(INDEX(Categories!$C$6:$C$40,MATCH(D609,Categories!$B$6:$B$40,0)),"?"))</f>
        <v/>
      </c>
      <c r="F609" s="23" t="n"/>
      <c r="G609" s="24" t="n"/>
      <c r="H609" s="23" t="n"/>
    </row>
    <row r="610" ht="19" customHeight="1">
      <c r="B610" s="19" t="n"/>
      <c r="C610" s="20" t="n"/>
      <c r="D610" s="21" t="n"/>
      <c r="E610" s="22">
        <f>IF(D610="","",IFERROR(INDEX(Categories!$C$6:$C$40,MATCH(D610,Categories!$B$6:$B$40,0)),"?"))</f>
        <v/>
      </c>
      <c r="F610" s="23" t="n"/>
      <c r="G610" s="24" t="n"/>
      <c r="H610" s="23" t="n"/>
    </row>
    <row r="611" ht="19" customHeight="1">
      <c r="B611" s="19" t="n"/>
      <c r="C611" s="20" t="n"/>
      <c r="D611" s="21" t="n"/>
      <c r="E611" s="22">
        <f>IF(D611="","",IFERROR(INDEX(Categories!$C$6:$C$40,MATCH(D611,Categories!$B$6:$B$40,0)),"?"))</f>
        <v/>
      </c>
      <c r="F611" s="23" t="n"/>
      <c r="G611" s="24" t="n"/>
      <c r="H611" s="23" t="n"/>
    </row>
    <row r="612" ht="19" customHeight="1">
      <c r="B612" s="19" t="n"/>
      <c r="C612" s="20" t="n"/>
      <c r="D612" s="21" t="n"/>
      <c r="E612" s="22">
        <f>IF(D612="","",IFERROR(INDEX(Categories!$C$6:$C$40,MATCH(D612,Categories!$B$6:$B$40,0)),"?"))</f>
        <v/>
      </c>
      <c r="F612" s="23" t="n"/>
      <c r="G612" s="24" t="n"/>
      <c r="H612" s="23" t="n"/>
    </row>
    <row r="613" ht="19" customHeight="1">
      <c r="B613" s="19" t="n"/>
      <c r="C613" s="20" t="n"/>
      <c r="D613" s="21" t="n"/>
      <c r="E613" s="22">
        <f>IF(D613="","",IFERROR(INDEX(Categories!$C$6:$C$40,MATCH(D613,Categories!$B$6:$B$40,0)),"?"))</f>
        <v/>
      </c>
      <c r="F613" s="23" t="n"/>
      <c r="G613" s="24" t="n"/>
      <c r="H613" s="23" t="n"/>
    </row>
    <row r="614" ht="19" customHeight="1">
      <c r="B614" s="19" t="n"/>
      <c r="C614" s="20" t="n"/>
      <c r="D614" s="21" t="n"/>
      <c r="E614" s="22">
        <f>IF(D614="","",IFERROR(INDEX(Categories!$C$6:$C$40,MATCH(D614,Categories!$B$6:$B$40,0)),"?"))</f>
        <v/>
      </c>
      <c r="F614" s="23" t="n"/>
      <c r="G614" s="24" t="n"/>
      <c r="H614" s="23" t="n"/>
    </row>
    <row r="615" ht="19" customHeight="1">
      <c r="B615" s="19" t="n"/>
      <c r="C615" s="20" t="n"/>
      <c r="D615" s="21" t="n"/>
      <c r="E615" s="22">
        <f>IF(D615="","",IFERROR(INDEX(Categories!$C$6:$C$40,MATCH(D615,Categories!$B$6:$B$40,0)),"?"))</f>
        <v/>
      </c>
      <c r="F615" s="23" t="n"/>
      <c r="G615" s="24" t="n"/>
      <c r="H615" s="23" t="n"/>
    </row>
    <row r="616" ht="19" customHeight="1">
      <c r="B616" s="19" t="n"/>
      <c r="C616" s="20" t="n"/>
      <c r="D616" s="21" t="n"/>
      <c r="E616" s="22">
        <f>IF(D616="","",IFERROR(INDEX(Categories!$C$6:$C$40,MATCH(D616,Categories!$B$6:$B$40,0)),"?"))</f>
        <v/>
      </c>
      <c r="F616" s="23" t="n"/>
      <c r="G616" s="24" t="n"/>
      <c r="H616" s="23" t="n"/>
    </row>
    <row r="617" ht="19" customHeight="1">
      <c r="B617" s="19" t="n"/>
      <c r="C617" s="20" t="n"/>
      <c r="D617" s="21" t="n"/>
      <c r="E617" s="22">
        <f>IF(D617="","",IFERROR(INDEX(Categories!$C$6:$C$40,MATCH(D617,Categories!$B$6:$B$40,0)),"?"))</f>
        <v/>
      </c>
      <c r="F617" s="23" t="n"/>
      <c r="G617" s="24" t="n"/>
      <c r="H617" s="23" t="n"/>
    </row>
    <row r="618" ht="19" customHeight="1">
      <c r="B618" s="19" t="n"/>
      <c r="C618" s="20" t="n"/>
      <c r="D618" s="21" t="n"/>
      <c r="E618" s="22">
        <f>IF(D618="","",IFERROR(INDEX(Categories!$C$6:$C$40,MATCH(D618,Categories!$B$6:$B$40,0)),"?"))</f>
        <v/>
      </c>
      <c r="F618" s="23" t="n"/>
      <c r="G618" s="24" t="n"/>
      <c r="H618" s="23" t="n"/>
    </row>
    <row r="619" ht="19" customHeight="1">
      <c r="B619" s="19" t="n"/>
      <c r="C619" s="20" t="n"/>
      <c r="D619" s="21" t="n"/>
      <c r="E619" s="22">
        <f>IF(D619="","",IFERROR(INDEX(Categories!$C$6:$C$40,MATCH(D619,Categories!$B$6:$B$40,0)),"?"))</f>
        <v/>
      </c>
      <c r="F619" s="23" t="n"/>
      <c r="G619" s="24" t="n"/>
      <c r="H619" s="23" t="n"/>
    </row>
    <row r="620" ht="19" customHeight="1">
      <c r="B620" s="19" t="n"/>
      <c r="C620" s="20" t="n"/>
      <c r="D620" s="21" t="n"/>
      <c r="E620" s="22">
        <f>IF(D620="","",IFERROR(INDEX(Categories!$C$6:$C$40,MATCH(D620,Categories!$B$6:$B$40,0)),"?"))</f>
        <v/>
      </c>
      <c r="F620" s="23" t="n"/>
      <c r="G620" s="24" t="n"/>
      <c r="H620" s="23" t="n"/>
    </row>
    <row r="621" ht="19" customHeight="1">
      <c r="B621" s="19" t="n"/>
      <c r="C621" s="20" t="n"/>
      <c r="D621" s="21" t="n"/>
      <c r="E621" s="22">
        <f>IF(D621="","",IFERROR(INDEX(Categories!$C$6:$C$40,MATCH(D621,Categories!$B$6:$B$40,0)),"?"))</f>
        <v/>
      </c>
      <c r="F621" s="23" t="n"/>
      <c r="G621" s="24" t="n"/>
      <c r="H621" s="23" t="n"/>
    </row>
    <row r="622" ht="19" customHeight="1">
      <c r="B622" s="19" t="n"/>
      <c r="C622" s="20" t="n"/>
      <c r="D622" s="21" t="n"/>
      <c r="E622" s="22">
        <f>IF(D622="","",IFERROR(INDEX(Categories!$C$6:$C$40,MATCH(D622,Categories!$B$6:$B$40,0)),"?"))</f>
        <v/>
      </c>
      <c r="F622" s="23" t="n"/>
      <c r="G622" s="24" t="n"/>
      <c r="H622" s="23" t="n"/>
    </row>
    <row r="623" ht="19" customHeight="1">
      <c r="B623" s="19" t="n"/>
      <c r="C623" s="20" t="n"/>
      <c r="D623" s="21" t="n"/>
      <c r="E623" s="22">
        <f>IF(D623="","",IFERROR(INDEX(Categories!$C$6:$C$40,MATCH(D623,Categories!$B$6:$B$40,0)),"?"))</f>
        <v/>
      </c>
      <c r="F623" s="23" t="n"/>
      <c r="G623" s="24" t="n"/>
      <c r="H623" s="23" t="n"/>
    </row>
    <row r="624" ht="19" customHeight="1">
      <c r="B624" s="19" t="n"/>
      <c r="C624" s="20" t="n"/>
      <c r="D624" s="21" t="n"/>
      <c r="E624" s="22">
        <f>IF(D624="","",IFERROR(INDEX(Categories!$C$6:$C$40,MATCH(D624,Categories!$B$6:$B$40,0)),"?"))</f>
        <v/>
      </c>
      <c r="F624" s="23" t="n"/>
      <c r="G624" s="24" t="n"/>
      <c r="H624" s="23" t="n"/>
    </row>
    <row r="625" ht="19" customHeight="1">
      <c r="B625" s="19" t="n"/>
      <c r="C625" s="20" t="n"/>
      <c r="D625" s="21" t="n"/>
      <c r="E625" s="22">
        <f>IF(D625="","",IFERROR(INDEX(Categories!$C$6:$C$40,MATCH(D625,Categories!$B$6:$B$40,0)),"?"))</f>
        <v/>
      </c>
      <c r="F625" s="23" t="n"/>
      <c r="G625" s="24" t="n"/>
      <c r="H625" s="23" t="n"/>
    </row>
    <row r="626" ht="19" customHeight="1">
      <c r="B626" s="19" t="n"/>
      <c r="C626" s="20" t="n"/>
      <c r="D626" s="21" t="n"/>
      <c r="E626" s="22">
        <f>IF(D626="","",IFERROR(INDEX(Categories!$C$6:$C$40,MATCH(D626,Categories!$B$6:$B$40,0)),"?"))</f>
        <v/>
      </c>
      <c r="F626" s="23" t="n"/>
      <c r="G626" s="24" t="n"/>
      <c r="H626" s="23" t="n"/>
    </row>
    <row r="627" ht="19" customHeight="1">
      <c r="B627" s="19" t="n"/>
      <c r="C627" s="20" t="n"/>
      <c r="D627" s="21" t="n"/>
      <c r="E627" s="22">
        <f>IF(D627="","",IFERROR(INDEX(Categories!$C$6:$C$40,MATCH(D627,Categories!$B$6:$B$40,0)),"?"))</f>
        <v/>
      </c>
      <c r="F627" s="23" t="n"/>
      <c r="G627" s="24" t="n"/>
      <c r="H627" s="23" t="n"/>
    </row>
    <row r="628" ht="19" customHeight="1">
      <c r="B628" s="19" t="n"/>
      <c r="C628" s="20" t="n"/>
      <c r="D628" s="21" t="n"/>
      <c r="E628" s="22">
        <f>IF(D628="","",IFERROR(INDEX(Categories!$C$6:$C$40,MATCH(D628,Categories!$B$6:$B$40,0)),"?"))</f>
        <v/>
      </c>
      <c r="F628" s="23" t="n"/>
      <c r="G628" s="24" t="n"/>
      <c r="H628" s="23" t="n"/>
    </row>
    <row r="629" ht="19" customHeight="1">
      <c r="B629" s="19" t="n"/>
      <c r="C629" s="20" t="n"/>
      <c r="D629" s="21" t="n"/>
      <c r="E629" s="22">
        <f>IF(D629="","",IFERROR(INDEX(Categories!$C$6:$C$40,MATCH(D629,Categories!$B$6:$B$40,0)),"?"))</f>
        <v/>
      </c>
      <c r="F629" s="23" t="n"/>
      <c r="G629" s="24" t="n"/>
      <c r="H629" s="23" t="n"/>
    </row>
    <row r="630" ht="19" customHeight="1">
      <c r="B630" s="19" t="n"/>
      <c r="C630" s="20" t="n"/>
      <c r="D630" s="21" t="n"/>
      <c r="E630" s="22">
        <f>IF(D630="","",IFERROR(INDEX(Categories!$C$6:$C$40,MATCH(D630,Categories!$B$6:$B$40,0)),"?"))</f>
        <v/>
      </c>
      <c r="F630" s="23" t="n"/>
      <c r="G630" s="24" t="n"/>
      <c r="H630" s="23" t="n"/>
    </row>
    <row r="631" ht="19" customHeight="1">
      <c r="B631" s="19" t="n"/>
      <c r="C631" s="20" t="n"/>
      <c r="D631" s="21" t="n"/>
      <c r="E631" s="22">
        <f>IF(D631="","",IFERROR(INDEX(Categories!$C$6:$C$40,MATCH(D631,Categories!$B$6:$B$40,0)),"?"))</f>
        <v/>
      </c>
      <c r="F631" s="23" t="n"/>
      <c r="G631" s="24" t="n"/>
      <c r="H631" s="23" t="n"/>
    </row>
    <row r="632" ht="19" customHeight="1">
      <c r="B632" s="19" t="n"/>
      <c r="C632" s="20" t="n"/>
      <c r="D632" s="21" t="n"/>
      <c r="E632" s="22">
        <f>IF(D632="","",IFERROR(INDEX(Categories!$C$6:$C$40,MATCH(D632,Categories!$B$6:$B$40,0)),"?"))</f>
        <v/>
      </c>
      <c r="F632" s="23" t="n"/>
      <c r="G632" s="24" t="n"/>
      <c r="H632" s="23" t="n"/>
    </row>
    <row r="633" ht="19" customHeight="1">
      <c r="B633" s="19" t="n"/>
      <c r="C633" s="20" t="n"/>
      <c r="D633" s="21" t="n"/>
      <c r="E633" s="22">
        <f>IF(D633="","",IFERROR(INDEX(Categories!$C$6:$C$40,MATCH(D633,Categories!$B$6:$B$40,0)),"?"))</f>
        <v/>
      </c>
      <c r="F633" s="23" t="n"/>
      <c r="G633" s="24" t="n"/>
      <c r="H633" s="23" t="n"/>
    </row>
    <row r="634" ht="19" customHeight="1">
      <c r="B634" s="19" t="n"/>
      <c r="C634" s="20" t="n"/>
      <c r="D634" s="21" t="n"/>
      <c r="E634" s="22">
        <f>IF(D634="","",IFERROR(INDEX(Categories!$C$6:$C$40,MATCH(D634,Categories!$B$6:$B$40,0)),"?"))</f>
        <v/>
      </c>
      <c r="F634" s="23" t="n"/>
      <c r="G634" s="24" t="n"/>
      <c r="H634" s="23" t="n"/>
    </row>
    <row r="635" ht="19" customHeight="1">
      <c r="B635" s="19" t="n"/>
      <c r="C635" s="20" t="n"/>
      <c r="D635" s="21" t="n"/>
      <c r="E635" s="22">
        <f>IF(D635="","",IFERROR(INDEX(Categories!$C$6:$C$40,MATCH(D635,Categories!$B$6:$B$40,0)),"?"))</f>
        <v/>
      </c>
      <c r="F635" s="23" t="n"/>
      <c r="G635" s="24" t="n"/>
      <c r="H635" s="23" t="n"/>
    </row>
    <row r="636" ht="19" customHeight="1">
      <c r="B636" s="19" t="n"/>
      <c r="C636" s="20" t="n"/>
      <c r="D636" s="21" t="n"/>
      <c r="E636" s="22">
        <f>IF(D636="","",IFERROR(INDEX(Categories!$C$6:$C$40,MATCH(D636,Categories!$B$6:$B$40,0)),"?"))</f>
        <v/>
      </c>
      <c r="F636" s="23" t="n"/>
      <c r="G636" s="24" t="n"/>
      <c r="H636" s="23" t="n"/>
    </row>
    <row r="637" ht="19" customHeight="1">
      <c r="B637" s="19" t="n"/>
      <c r="C637" s="20" t="n"/>
      <c r="D637" s="21" t="n"/>
      <c r="E637" s="22">
        <f>IF(D637="","",IFERROR(INDEX(Categories!$C$6:$C$40,MATCH(D637,Categories!$B$6:$B$40,0)),"?"))</f>
        <v/>
      </c>
      <c r="F637" s="23" t="n"/>
      <c r="G637" s="24" t="n"/>
      <c r="H637" s="23" t="n"/>
    </row>
    <row r="638" ht="19" customHeight="1">
      <c r="B638" s="19" t="n"/>
      <c r="C638" s="20" t="n"/>
      <c r="D638" s="21" t="n"/>
      <c r="E638" s="22">
        <f>IF(D638="","",IFERROR(INDEX(Categories!$C$6:$C$40,MATCH(D638,Categories!$B$6:$B$40,0)),"?"))</f>
        <v/>
      </c>
      <c r="F638" s="23" t="n"/>
      <c r="G638" s="24" t="n"/>
      <c r="H638" s="23" t="n"/>
    </row>
    <row r="639" ht="19" customHeight="1">
      <c r="B639" s="19" t="n"/>
      <c r="C639" s="20" t="n"/>
      <c r="D639" s="21" t="n"/>
      <c r="E639" s="22">
        <f>IF(D639="","",IFERROR(INDEX(Categories!$C$6:$C$40,MATCH(D639,Categories!$B$6:$B$40,0)),"?"))</f>
        <v/>
      </c>
      <c r="F639" s="23" t="n"/>
      <c r="G639" s="24" t="n"/>
      <c r="H639" s="23" t="n"/>
    </row>
    <row r="640" ht="19" customHeight="1">
      <c r="B640" s="19" t="n"/>
      <c r="C640" s="20" t="n"/>
      <c r="D640" s="21" t="n"/>
      <c r="E640" s="22">
        <f>IF(D640="","",IFERROR(INDEX(Categories!$C$6:$C$40,MATCH(D640,Categories!$B$6:$B$40,0)),"?"))</f>
        <v/>
      </c>
      <c r="F640" s="23" t="n"/>
      <c r="G640" s="24" t="n"/>
      <c r="H640" s="23" t="n"/>
    </row>
    <row r="641" ht="19" customHeight="1">
      <c r="B641" s="19" t="n"/>
      <c r="C641" s="20" t="n"/>
      <c r="D641" s="21" t="n"/>
      <c r="E641" s="22">
        <f>IF(D641="","",IFERROR(INDEX(Categories!$C$6:$C$40,MATCH(D641,Categories!$B$6:$B$40,0)),"?"))</f>
        <v/>
      </c>
      <c r="F641" s="23" t="n"/>
      <c r="G641" s="24" t="n"/>
      <c r="H641" s="23" t="n"/>
    </row>
    <row r="642" ht="19" customHeight="1">
      <c r="B642" s="19" t="n"/>
      <c r="C642" s="20" t="n"/>
      <c r="D642" s="21" t="n"/>
      <c r="E642" s="22">
        <f>IF(D642="","",IFERROR(INDEX(Categories!$C$6:$C$40,MATCH(D642,Categories!$B$6:$B$40,0)),"?"))</f>
        <v/>
      </c>
      <c r="F642" s="23" t="n"/>
      <c r="G642" s="24" t="n"/>
      <c r="H642" s="23" t="n"/>
    </row>
    <row r="643" ht="19" customHeight="1">
      <c r="B643" s="19" t="n"/>
      <c r="C643" s="20" t="n"/>
      <c r="D643" s="21" t="n"/>
      <c r="E643" s="22">
        <f>IF(D643="","",IFERROR(INDEX(Categories!$C$6:$C$40,MATCH(D643,Categories!$B$6:$B$40,0)),"?"))</f>
        <v/>
      </c>
      <c r="F643" s="23" t="n"/>
      <c r="G643" s="24" t="n"/>
      <c r="H643" s="23" t="n"/>
    </row>
    <row r="644" ht="19" customHeight="1">
      <c r="B644" s="19" t="n"/>
      <c r="C644" s="20" t="n"/>
      <c r="D644" s="21" t="n"/>
      <c r="E644" s="22">
        <f>IF(D644="","",IFERROR(INDEX(Categories!$C$6:$C$40,MATCH(D644,Categories!$B$6:$B$40,0)),"?"))</f>
        <v/>
      </c>
      <c r="F644" s="23" t="n"/>
      <c r="G644" s="24" t="n"/>
      <c r="H644" s="23" t="n"/>
    </row>
    <row r="645" ht="19" customHeight="1">
      <c r="B645" s="19" t="n"/>
      <c r="C645" s="20" t="n"/>
      <c r="D645" s="21" t="n"/>
      <c r="E645" s="22">
        <f>IF(D645="","",IFERROR(INDEX(Categories!$C$6:$C$40,MATCH(D645,Categories!$B$6:$B$40,0)),"?"))</f>
        <v/>
      </c>
      <c r="F645" s="23" t="n"/>
      <c r="G645" s="24" t="n"/>
      <c r="H645" s="23" t="n"/>
    </row>
    <row r="646" ht="19" customHeight="1">
      <c r="B646" s="19" t="n"/>
      <c r="C646" s="20" t="n"/>
      <c r="D646" s="21" t="n"/>
      <c r="E646" s="22">
        <f>IF(D646="","",IFERROR(INDEX(Categories!$C$6:$C$40,MATCH(D646,Categories!$B$6:$B$40,0)),"?"))</f>
        <v/>
      </c>
      <c r="F646" s="23" t="n"/>
      <c r="G646" s="24" t="n"/>
      <c r="H646" s="23" t="n"/>
    </row>
    <row r="647" ht="19" customHeight="1">
      <c r="B647" s="19" t="n"/>
      <c r="C647" s="20" t="n"/>
      <c r="D647" s="21" t="n"/>
      <c r="E647" s="22">
        <f>IF(D647="","",IFERROR(INDEX(Categories!$C$6:$C$40,MATCH(D647,Categories!$B$6:$B$40,0)),"?"))</f>
        <v/>
      </c>
      <c r="F647" s="23" t="n"/>
      <c r="G647" s="24" t="n"/>
      <c r="H647" s="23" t="n"/>
    </row>
    <row r="648" ht="19" customHeight="1">
      <c r="B648" s="19" t="n"/>
      <c r="C648" s="20" t="n"/>
      <c r="D648" s="21" t="n"/>
      <c r="E648" s="22">
        <f>IF(D648="","",IFERROR(INDEX(Categories!$C$6:$C$40,MATCH(D648,Categories!$B$6:$B$40,0)),"?"))</f>
        <v/>
      </c>
      <c r="F648" s="23" t="n"/>
      <c r="G648" s="24" t="n"/>
      <c r="H648" s="23" t="n"/>
    </row>
    <row r="649" ht="19" customHeight="1">
      <c r="B649" s="19" t="n"/>
      <c r="C649" s="20" t="n"/>
      <c r="D649" s="21" t="n"/>
      <c r="E649" s="22">
        <f>IF(D649="","",IFERROR(INDEX(Categories!$C$6:$C$40,MATCH(D649,Categories!$B$6:$B$40,0)),"?"))</f>
        <v/>
      </c>
      <c r="F649" s="23" t="n"/>
      <c r="G649" s="24" t="n"/>
      <c r="H649" s="23" t="n"/>
    </row>
    <row r="650" ht="19" customHeight="1">
      <c r="B650" s="19" t="n"/>
      <c r="C650" s="20" t="n"/>
      <c r="D650" s="21" t="n"/>
      <c r="E650" s="22">
        <f>IF(D650="","",IFERROR(INDEX(Categories!$C$6:$C$40,MATCH(D650,Categories!$B$6:$B$40,0)),"?"))</f>
        <v/>
      </c>
      <c r="F650" s="23" t="n"/>
      <c r="G650" s="24" t="n"/>
      <c r="H650" s="23" t="n"/>
    </row>
    <row r="651" ht="19" customHeight="1">
      <c r="B651" s="19" t="n"/>
      <c r="C651" s="20" t="n"/>
      <c r="D651" s="21" t="n"/>
      <c r="E651" s="22">
        <f>IF(D651="","",IFERROR(INDEX(Categories!$C$6:$C$40,MATCH(D651,Categories!$B$6:$B$40,0)),"?"))</f>
        <v/>
      </c>
      <c r="F651" s="23" t="n"/>
      <c r="G651" s="24" t="n"/>
      <c r="H651" s="23" t="n"/>
    </row>
    <row r="652" ht="19" customHeight="1">
      <c r="B652" s="19" t="n"/>
      <c r="C652" s="20" t="n"/>
      <c r="D652" s="21" t="n"/>
      <c r="E652" s="22">
        <f>IF(D652="","",IFERROR(INDEX(Categories!$C$6:$C$40,MATCH(D652,Categories!$B$6:$B$40,0)),"?"))</f>
        <v/>
      </c>
      <c r="F652" s="23" t="n"/>
      <c r="G652" s="24" t="n"/>
      <c r="H652" s="23" t="n"/>
    </row>
    <row r="653" ht="19" customHeight="1">
      <c r="B653" s="19" t="n"/>
      <c r="C653" s="20" t="n"/>
      <c r="D653" s="21" t="n"/>
      <c r="E653" s="22">
        <f>IF(D653="","",IFERROR(INDEX(Categories!$C$6:$C$40,MATCH(D653,Categories!$B$6:$B$40,0)),"?"))</f>
        <v/>
      </c>
      <c r="F653" s="23" t="n"/>
      <c r="G653" s="24" t="n"/>
      <c r="H653" s="23" t="n"/>
    </row>
    <row r="654" ht="19" customHeight="1">
      <c r="B654" s="19" t="n"/>
      <c r="C654" s="20" t="n"/>
      <c r="D654" s="21" t="n"/>
      <c r="E654" s="22">
        <f>IF(D654="","",IFERROR(INDEX(Categories!$C$6:$C$40,MATCH(D654,Categories!$B$6:$B$40,0)),"?"))</f>
        <v/>
      </c>
      <c r="F654" s="23" t="n"/>
      <c r="G654" s="24" t="n"/>
      <c r="H654" s="23" t="n"/>
    </row>
    <row r="655" ht="19" customHeight="1">
      <c r="B655" s="19" t="n"/>
      <c r="C655" s="20" t="n"/>
      <c r="D655" s="21" t="n"/>
      <c r="E655" s="22">
        <f>IF(D655="","",IFERROR(INDEX(Categories!$C$6:$C$40,MATCH(D655,Categories!$B$6:$B$40,0)),"?"))</f>
        <v/>
      </c>
      <c r="F655" s="23" t="n"/>
      <c r="G655" s="24" t="n"/>
      <c r="H655" s="23" t="n"/>
    </row>
    <row r="656" ht="19" customHeight="1">
      <c r="B656" s="19" t="n"/>
      <c r="C656" s="20" t="n"/>
      <c r="D656" s="21" t="n"/>
      <c r="E656" s="22">
        <f>IF(D656="","",IFERROR(INDEX(Categories!$C$6:$C$40,MATCH(D656,Categories!$B$6:$B$40,0)),"?"))</f>
        <v/>
      </c>
      <c r="F656" s="23" t="n"/>
      <c r="G656" s="24" t="n"/>
      <c r="H656" s="23" t="n"/>
    </row>
    <row r="657" ht="19" customHeight="1">
      <c r="B657" s="19" t="n"/>
      <c r="C657" s="20" t="n"/>
      <c r="D657" s="21" t="n"/>
      <c r="E657" s="22">
        <f>IF(D657="","",IFERROR(INDEX(Categories!$C$6:$C$40,MATCH(D657,Categories!$B$6:$B$40,0)),"?"))</f>
        <v/>
      </c>
      <c r="F657" s="23" t="n"/>
      <c r="G657" s="24" t="n"/>
      <c r="H657" s="23" t="n"/>
    </row>
    <row r="658" ht="19" customHeight="1">
      <c r="B658" s="19" t="n"/>
      <c r="C658" s="20" t="n"/>
      <c r="D658" s="21" t="n"/>
      <c r="E658" s="22">
        <f>IF(D658="","",IFERROR(INDEX(Categories!$C$6:$C$40,MATCH(D658,Categories!$B$6:$B$40,0)),"?"))</f>
        <v/>
      </c>
      <c r="F658" s="23" t="n"/>
      <c r="G658" s="24" t="n"/>
      <c r="H658" s="23" t="n"/>
    </row>
    <row r="659" ht="19" customHeight="1">
      <c r="B659" s="19" t="n"/>
      <c r="C659" s="20" t="n"/>
      <c r="D659" s="21" t="n"/>
      <c r="E659" s="22">
        <f>IF(D659="","",IFERROR(INDEX(Categories!$C$6:$C$40,MATCH(D659,Categories!$B$6:$B$40,0)),"?"))</f>
        <v/>
      </c>
      <c r="F659" s="23" t="n"/>
      <c r="G659" s="24" t="n"/>
      <c r="H659" s="23" t="n"/>
    </row>
    <row r="660" ht="19" customHeight="1">
      <c r="B660" s="19" t="n"/>
      <c r="C660" s="20" t="n"/>
      <c r="D660" s="21" t="n"/>
      <c r="E660" s="22">
        <f>IF(D660="","",IFERROR(INDEX(Categories!$C$6:$C$40,MATCH(D660,Categories!$B$6:$B$40,0)),"?"))</f>
        <v/>
      </c>
      <c r="F660" s="23" t="n"/>
      <c r="G660" s="24" t="n"/>
      <c r="H660" s="23" t="n"/>
    </row>
    <row r="661" ht="19" customHeight="1">
      <c r="B661" s="19" t="n"/>
      <c r="C661" s="20" t="n"/>
      <c r="D661" s="21" t="n"/>
      <c r="E661" s="22">
        <f>IF(D661="","",IFERROR(INDEX(Categories!$C$6:$C$40,MATCH(D661,Categories!$B$6:$B$40,0)),"?"))</f>
        <v/>
      </c>
      <c r="F661" s="23" t="n"/>
      <c r="G661" s="24" t="n"/>
      <c r="H661" s="23" t="n"/>
    </row>
    <row r="662" ht="19" customHeight="1">
      <c r="B662" s="19" t="n"/>
      <c r="C662" s="20" t="n"/>
      <c r="D662" s="21" t="n"/>
      <c r="E662" s="22">
        <f>IF(D662="","",IFERROR(INDEX(Categories!$C$6:$C$40,MATCH(D662,Categories!$B$6:$B$40,0)),"?"))</f>
        <v/>
      </c>
      <c r="F662" s="23" t="n"/>
      <c r="G662" s="24" t="n"/>
      <c r="H662" s="23" t="n"/>
    </row>
    <row r="663" ht="19" customHeight="1">
      <c r="B663" s="19" t="n"/>
      <c r="C663" s="20" t="n"/>
      <c r="D663" s="21" t="n"/>
      <c r="E663" s="22">
        <f>IF(D663="","",IFERROR(INDEX(Categories!$C$6:$C$40,MATCH(D663,Categories!$B$6:$B$40,0)),"?"))</f>
        <v/>
      </c>
      <c r="F663" s="23" t="n"/>
      <c r="G663" s="24" t="n"/>
      <c r="H663" s="23" t="n"/>
    </row>
    <row r="664" ht="19" customHeight="1">
      <c r="B664" s="19" t="n"/>
      <c r="C664" s="20" t="n"/>
      <c r="D664" s="21" t="n"/>
      <c r="E664" s="22">
        <f>IF(D664="","",IFERROR(INDEX(Categories!$C$6:$C$40,MATCH(D664,Categories!$B$6:$B$40,0)),"?"))</f>
        <v/>
      </c>
      <c r="F664" s="23" t="n"/>
      <c r="G664" s="24" t="n"/>
      <c r="H664" s="23" t="n"/>
    </row>
    <row r="665" ht="19" customHeight="1">
      <c r="B665" s="19" t="n"/>
      <c r="C665" s="20" t="n"/>
      <c r="D665" s="21" t="n"/>
      <c r="E665" s="22">
        <f>IF(D665="","",IFERROR(INDEX(Categories!$C$6:$C$40,MATCH(D665,Categories!$B$6:$B$40,0)),"?"))</f>
        <v/>
      </c>
      <c r="F665" s="23" t="n"/>
      <c r="G665" s="24" t="n"/>
      <c r="H665" s="23" t="n"/>
    </row>
    <row r="666" ht="19" customHeight="1">
      <c r="B666" s="19" t="n"/>
      <c r="C666" s="20" t="n"/>
      <c r="D666" s="21" t="n"/>
      <c r="E666" s="22">
        <f>IF(D666="","",IFERROR(INDEX(Categories!$C$6:$C$40,MATCH(D666,Categories!$B$6:$B$40,0)),"?"))</f>
        <v/>
      </c>
      <c r="F666" s="23" t="n"/>
      <c r="G666" s="24" t="n"/>
      <c r="H666" s="23" t="n"/>
    </row>
    <row r="667" ht="19" customHeight="1">
      <c r="B667" s="19" t="n"/>
      <c r="C667" s="20" t="n"/>
      <c r="D667" s="21" t="n"/>
      <c r="E667" s="22">
        <f>IF(D667="","",IFERROR(INDEX(Categories!$C$6:$C$40,MATCH(D667,Categories!$B$6:$B$40,0)),"?"))</f>
        <v/>
      </c>
      <c r="F667" s="23" t="n"/>
      <c r="G667" s="24" t="n"/>
      <c r="H667" s="23" t="n"/>
    </row>
    <row r="668" ht="19" customHeight="1">
      <c r="B668" s="19" t="n"/>
      <c r="C668" s="20" t="n"/>
      <c r="D668" s="21" t="n"/>
      <c r="E668" s="22">
        <f>IF(D668="","",IFERROR(INDEX(Categories!$C$6:$C$40,MATCH(D668,Categories!$B$6:$B$40,0)),"?"))</f>
        <v/>
      </c>
      <c r="F668" s="23" t="n"/>
      <c r="G668" s="24" t="n"/>
      <c r="H668" s="23" t="n"/>
    </row>
    <row r="669" ht="19" customHeight="1">
      <c r="B669" s="19" t="n"/>
      <c r="C669" s="20" t="n"/>
      <c r="D669" s="21" t="n"/>
      <c r="E669" s="22">
        <f>IF(D669="","",IFERROR(INDEX(Categories!$C$6:$C$40,MATCH(D669,Categories!$B$6:$B$40,0)),"?"))</f>
        <v/>
      </c>
      <c r="F669" s="23" t="n"/>
      <c r="G669" s="24" t="n"/>
      <c r="H669" s="23" t="n"/>
    </row>
    <row r="670" ht="19" customHeight="1">
      <c r="B670" s="19" t="n"/>
      <c r="C670" s="20" t="n"/>
      <c r="D670" s="21" t="n"/>
      <c r="E670" s="22">
        <f>IF(D670="","",IFERROR(INDEX(Categories!$C$6:$C$40,MATCH(D670,Categories!$B$6:$B$40,0)),"?"))</f>
        <v/>
      </c>
      <c r="F670" s="23" t="n"/>
      <c r="G670" s="24" t="n"/>
      <c r="H670" s="23" t="n"/>
    </row>
    <row r="671" ht="19" customHeight="1">
      <c r="B671" s="19" t="n"/>
      <c r="C671" s="20" t="n"/>
      <c r="D671" s="21" t="n"/>
      <c r="E671" s="22">
        <f>IF(D671="","",IFERROR(INDEX(Categories!$C$6:$C$40,MATCH(D671,Categories!$B$6:$B$40,0)),"?"))</f>
        <v/>
      </c>
      <c r="F671" s="23" t="n"/>
      <c r="G671" s="24" t="n"/>
      <c r="H671" s="23" t="n"/>
    </row>
    <row r="672" ht="19" customHeight="1">
      <c r="B672" s="19" t="n"/>
      <c r="C672" s="20" t="n"/>
      <c r="D672" s="21" t="n"/>
      <c r="E672" s="22">
        <f>IF(D672="","",IFERROR(INDEX(Categories!$C$6:$C$40,MATCH(D672,Categories!$B$6:$B$40,0)),"?"))</f>
        <v/>
      </c>
      <c r="F672" s="23" t="n"/>
      <c r="G672" s="24" t="n"/>
      <c r="H672" s="23" t="n"/>
    </row>
    <row r="673" ht="19" customHeight="1">
      <c r="B673" s="19" t="n"/>
      <c r="C673" s="20" t="n"/>
      <c r="D673" s="21" t="n"/>
      <c r="E673" s="22">
        <f>IF(D673="","",IFERROR(INDEX(Categories!$C$6:$C$40,MATCH(D673,Categories!$B$6:$B$40,0)),"?"))</f>
        <v/>
      </c>
      <c r="F673" s="23" t="n"/>
      <c r="G673" s="24" t="n"/>
      <c r="H673" s="23" t="n"/>
    </row>
    <row r="674" ht="19" customHeight="1">
      <c r="B674" s="19" t="n"/>
      <c r="C674" s="20" t="n"/>
      <c r="D674" s="21" t="n"/>
      <c r="E674" s="22">
        <f>IF(D674="","",IFERROR(INDEX(Categories!$C$6:$C$40,MATCH(D674,Categories!$B$6:$B$40,0)),"?"))</f>
        <v/>
      </c>
      <c r="F674" s="23" t="n"/>
      <c r="G674" s="24" t="n"/>
      <c r="H674" s="23" t="n"/>
    </row>
    <row r="675" ht="19" customHeight="1">
      <c r="B675" s="19" t="n"/>
      <c r="C675" s="20" t="n"/>
      <c r="D675" s="21" t="n"/>
      <c r="E675" s="22">
        <f>IF(D675="","",IFERROR(INDEX(Categories!$C$6:$C$40,MATCH(D675,Categories!$B$6:$B$40,0)),"?"))</f>
        <v/>
      </c>
      <c r="F675" s="23" t="n"/>
      <c r="G675" s="24" t="n"/>
      <c r="H675" s="23" t="n"/>
    </row>
    <row r="676" ht="19" customHeight="1">
      <c r="B676" s="19" t="n"/>
      <c r="C676" s="20" t="n"/>
      <c r="D676" s="21" t="n"/>
      <c r="E676" s="22">
        <f>IF(D676="","",IFERROR(INDEX(Categories!$C$6:$C$40,MATCH(D676,Categories!$B$6:$B$40,0)),"?"))</f>
        <v/>
      </c>
      <c r="F676" s="23" t="n"/>
      <c r="G676" s="24" t="n"/>
      <c r="H676" s="23" t="n"/>
    </row>
    <row r="677" ht="19" customHeight="1">
      <c r="B677" s="19" t="n"/>
      <c r="C677" s="20" t="n"/>
      <c r="D677" s="21" t="n"/>
      <c r="E677" s="22">
        <f>IF(D677="","",IFERROR(INDEX(Categories!$C$6:$C$40,MATCH(D677,Categories!$B$6:$B$40,0)),"?"))</f>
        <v/>
      </c>
      <c r="F677" s="23" t="n"/>
      <c r="G677" s="24" t="n"/>
      <c r="H677" s="23" t="n"/>
    </row>
    <row r="678" ht="19" customHeight="1">
      <c r="B678" s="19" t="n"/>
      <c r="C678" s="20" t="n"/>
      <c r="D678" s="21" t="n"/>
      <c r="E678" s="22">
        <f>IF(D678="","",IFERROR(INDEX(Categories!$C$6:$C$40,MATCH(D678,Categories!$B$6:$B$40,0)),"?"))</f>
        <v/>
      </c>
      <c r="F678" s="23" t="n"/>
      <c r="G678" s="24" t="n"/>
      <c r="H678" s="23" t="n"/>
    </row>
    <row r="679" ht="19" customHeight="1">
      <c r="B679" s="19" t="n"/>
      <c r="C679" s="20" t="n"/>
      <c r="D679" s="21" t="n"/>
      <c r="E679" s="22">
        <f>IF(D679="","",IFERROR(INDEX(Categories!$C$6:$C$40,MATCH(D679,Categories!$B$6:$B$40,0)),"?"))</f>
        <v/>
      </c>
      <c r="F679" s="23" t="n"/>
      <c r="G679" s="24" t="n"/>
      <c r="H679" s="23" t="n"/>
    </row>
    <row r="680" ht="19" customHeight="1">
      <c r="B680" s="19" t="n"/>
      <c r="C680" s="20" t="n"/>
      <c r="D680" s="21" t="n"/>
      <c r="E680" s="22">
        <f>IF(D680="","",IFERROR(INDEX(Categories!$C$6:$C$40,MATCH(D680,Categories!$B$6:$B$40,0)),"?"))</f>
        <v/>
      </c>
      <c r="F680" s="23" t="n"/>
      <c r="G680" s="24" t="n"/>
      <c r="H680" s="23" t="n"/>
    </row>
    <row r="681" ht="19" customHeight="1">
      <c r="B681" s="19" t="n"/>
      <c r="C681" s="20" t="n"/>
      <c r="D681" s="21" t="n"/>
      <c r="E681" s="22">
        <f>IF(D681="","",IFERROR(INDEX(Categories!$C$6:$C$40,MATCH(D681,Categories!$B$6:$B$40,0)),"?"))</f>
        <v/>
      </c>
      <c r="F681" s="23" t="n"/>
      <c r="G681" s="24" t="n"/>
      <c r="H681" s="23" t="n"/>
    </row>
    <row r="682" ht="19" customHeight="1">
      <c r="B682" s="19" t="n"/>
      <c r="C682" s="20" t="n"/>
      <c r="D682" s="21" t="n"/>
      <c r="E682" s="22">
        <f>IF(D682="","",IFERROR(INDEX(Categories!$C$6:$C$40,MATCH(D682,Categories!$B$6:$B$40,0)),"?"))</f>
        <v/>
      </c>
      <c r="F682" s="23" t="n"/>
      <c r="G682" s="24" t="n"/>
      <c r="H682" s="23" t="n"/>
    </row>
    <row r="683" ht="19" customHeight="1">
      <c r="B683" s="19" t="n"/>
      <c r="C683" s="20" t="n"/>
      <c r="D683" s="21" t="n"/>
      <c r="E683" s="22">
        <f>IF(D683="","",IFERROR(INDEX(Categories!$C$6:$C$40,MATCH(D683,Categories!$B$6:$B$40,0)),"?"))</f>
        <v/>
      </c>
      <c r="F683" s="23" t="n"/>
      <c r="G683" s="24" t="n"/>
      <c r="H683" s="23" t="n"/>
    </row>
    <row r="684" ht="19" customHeight="1">
      <c r="B684" s="19" t="n"/>
      <c r="C684" s="20" t="n"/>
      <c r="D684" s="21" t="n"/>
      <c r="E684" s="22">
        <f>IF(D684="","",IFERROR(INDEX(Categories!$C$6:$C$40,MATCH(D684,Categories!$B$6:$B$40,0)),"?"))</f>
        <v/>
      </c>
      <c r="F684" s="23" t="n"/>
      <c r="G684" s="24" t="n"/>
      <c r="H684" s="23" t="n"/>
    </row>
    <row r="685" ht="19" customHeight="1">
      <c r="B685" s="19" t="n"/>
      <c r="C685" s="20" t="n"/>
      <c r="D685" s="21" t="n"/>
      <c r="E685" s="22">
        <f>IF(D685="","",IFERROR(INDEX(Categories!$C$6:$C$40,MATCH(D685,Categories!$B$6:$B$40,0)),"?"))</f>
        <v/>
      </c>
      <c r="F685" s="23" t="n"/>
      <c r="G685" s="24" t="n"/>
      <c r="H685" s="23" t="n"/>
    </row>
    <row r="686" ht="19" customHeight="1">
      <c r="B686" s="19" t="n"/>
      <c r="C686" s="20" t="n"/>
      <c r="D686" s="21" t="n"/>
      <c r="E686" s="22">
        <f>IF(D686="","",IFERROR(INDEX(Categories!$C$6:$C$40,MATCH(D686,Categories!$B$6:$B$40,0)),"?"))</f>
        <v/>
      </c>
      <c r="F686" s="23" t="n"/>
      <c r="G686" s="24" t="n"/>
      <c r="H686" s="23" t="n"/>
    </row>
    <row r="687" ht="19" customHeight="1">
      <c r="B687" s="19" t="n"/>
      <c r="C687" s="20" t="n"/>
      <c r="D687" s="21" t="n"/>
      <c r="E687" s="22">
        <f>IF(D687="","",IFERROR(INDEX(Categories!$C$6:$C$40,MATCH(D687,Categories!$B$6:$B$40,0)),"?"))</f>
        <v/>
      </c>
      <c r="F687" s="23" t="n"/>
      <c r="G687" s="24" t="n"/>
      <c r="H687" s="23" t="n"/>
    </row>
    <row r="688" ht="19" customHeight="1">
      <c r="B688" s="19" t="n"/>
      <c r="C688" s="20" t="n"/>
      <c r="D688" s="21" t="n"/>
      <c r="E688" s="22">
        <f>IF(D688="","",IFERROR(INDEX(Categories!$C$6:$C$40,MATCH(D688,Categories!$B$6:$B$40,0)),"?"))</f>
        <v/>
      </c>
      <c r="F688" s="23" t="n"/>
      <c r="G688" s="24" t="n"/>
      <c r="H688" s="23" t="n"/>
    </row>
    <row r="689" ht="19" customHeight="1">
      <c r="B689" s="19" t="n"/>
      <c r="C689" s="20" t="n"/>
      <c r="D689" s="21" t="n"/>
      <c r="E689" s="22">
        <f>IF(D689="","",IFERROR(INDEX(Categories!$C$6:$C$40,MATCH(D689,Categories!$B$6:$B$40,0)),"?"))</f>
        <v/>
      </c>
      <c r="F689" s="23" t="n"/>
      <c r="G689" s="24" t="n"/>
      <c r="H689" s="23" t="n"/>
    </row>
    <row r="690" ht="19" customHeight="1">
      <c r="B690" s="19" t="n"/>
      <c r="C690" s="20" t="n"/>
      <c r="D690" s="21" t="n"/>
      <c r="E690" s="22">
        <f>IF(D690="","",IFERROR(INDEX(Categories!$C$6:$C$40,MATCH(D690,Categories!$B$6:$B$40,0)),"?"))</f>
        <v/>
      </c>
      <c r="F690" s="23" t="n"/>
      <c r="G690" s="24" t="n"/>
      <c r="H690" s="23" t="n"/>
    </row>
    <row r="691" ht="19" customHeight="1">
      <c r="B691" s="19" t="n"/>
      <c r="C691" s="20" t="n"/>
      <c r="D691" s="21" t="n"/>
      <c r="E691" s="22">
        <f>IF(D691="","",IFERROR(INDEX(Categories!$C$6:$C$40,MATCH(D691,Categories!$B$6:$B$40,0)),"?"))</f>
        <v/>
      </c>
      <c r="F691" s="23" t="n"/>
      <c r="G691" s="24" t="n"/>
      <c r="H691" s="23" t="n"/>
    </row>
    <row r="692" ht="19" customHeight="1">
      <c r="B692" s="19" t="n"/>
      <c r="C692" s="20" t="n"/>
      <c r="D692" s="21" t="n"/>
      <c r="E692" s="22">
        <f>IF(D692="","",IFERROR(INDEX(Categories!$C$6:$C$40,MATCH(D692,Categories!$B$6:$B$40,0)),"?"))</f>
        <v/>
      </c>
      <c r="F692" s="23" t="n"/>
      <c r="G692" s="24" t="n"/>
      <c r="H692" s="23" t="n"/>
    </row>
    <row r="693" ht="19" customHeight="1">
      <c r="B693" s="19" t="n"/>
      <c r="C693" s="20" t="n"/>
      <c r="D693" s="21" t="n"/>
      <c r="E693" s="22">
        <f>IF(D693="","",IFERROR(INDEX(Categories!$C$6:$C$40,MATCH(D693,Categories!$B$6:$B$40,0)),"?"))</f>
        <v/>
      </c>
      <c r="F693" s="23" t="n"/>
      <c r="G693" s="24" t="n"/>
      <c r="H693" s="23" t="n"/>
    </row>
    <row r="694" ht="19" customHeight="1">
      <c r="B694" s="19" t="n"/>
      <c r="C694" s="20" t="n"/>
      <c r="D694" s="21" t="n"/>
      <c r="E694" s="22">
        <f>IF(D694="","",IFERROR(INDEX(Categories!$C$6:$C$40,MATCH(D694,Categories!$B$6:$B$40,0)),"?"))</f>
        <v/>
      </c>
      <c r="F694" s="23" t="n"/>
      <c r="G694" s="24" t="n"/>
      <c r="H694" s="23" t="n"/>
    </row>
    <row r="695" ht="19" customHeight="1">
      <c r="B695" s="19" t="n"/>
      <c r="C695" s="20" t="n"/>
      <c r="D695" s="21" t="n"/>
      <c r="E695" s="22">
        <f>IF(D695="","",IFERROR(INDEX(Categories!$C$6:$C$40,MATCH(D695,Categories!$B$6:$B$40,0)),"?"))</f>
        <v/>
      </c>
      <c r="F695" s="23" t="n"/>
      <c r="G695" s="24" t="n"/>
      <c r="H695" s="23" t="n"/>
    </row>
    <row r="696" ht="19" customHeight="1">
      <c r="B696" s="19" t="n"/>
      <c r="C696" s="20" t="n"/>
      <c r="D696" s="21" t="n"/>
      <c r="E696" s="22">
        <f>IF(D696="","",IFERROR(INDEX(Categories!$C$6:$C$40,MATCH(D696,Categories!$B$6:$B$40,0)),"?"))</f>
        <v/>
      </c>
      <c r="F696" s="23" t="n"/>
      <c r="G696" s="24" t="n"/>
      <c r="H696" s="23" t="n"/>
    </row>
    <row r="697" ht="19" customHeight="1">
      <c r="B697" s="19" t="n"/>
      <c r="C697" s="20" t="n"/>
      <c r="D697" s="21" t="n"/>
      <c r="E697" s="22">
        <f>IF(D697="","",IFERROR(INDEX(Categories!$C$6:$C$40,MATCH(D697,Categories!$B$6:$B$40,0)),"?"))</f>
        <v/>
      </c>
      <c r="F697" s="23" t="n"/>
      <c r="G697" s="24" t="n"/>
      <c r="H697" s="23" t="n"/>
    </row>
    <row r="698" ht="19" customHeight="1">
      <c r="B698" s="19" t="n"/>
      <c r="C698" s="20" t="n"/>
      <c r="D698" s="21" t="n"/>
      <c r="E698" s="22">
        <f>IF(D698="","",IFERROR(INDEX(Categories!$C$6:$C$40,MATCH(D698,Categories!$B$6:$B$40,0)),"?"))</f>
        <v/>
      </c>
      <c r="F698" s="23" t="n"/>
      <c r="G698" s="24" t="n"/>
      <c r="H698" s="23" t="n"/>
    </row>
    <row r="699" ht="19" customHeight="1">
      <c r="B699" s="19" t="n"/>
      <c r="C699" s="20" t="n"/>
      <c r="D699" s="21" t="n"/>
      <c r="E699" s="22">
        <f>IF(D699="","",IFERROR(INDEX(Categories!$C$6:$C$40,MATCH(D699,Categories!$B$6:$B$40,0)),"?"))</f>
        <v/>
      </c>
      <c r="F699" s="23" t="n"/>
      <c r="G699" s="24" t="n"/>
      <c r="H699" s="23" t="n"/>
    </row>
    <row r="700" ht="19" customHeight="1">
      <c r="B700" s="19" t="n"/>
      <c r="C700" s="20" t="n"/>
      <c r="D700" s="21" t="n"/>
      <c r="E700" s="22">
        <f>IF(D700="","",IFERROR(INDEX(Categories!$C$6:$C$40,MATCH(D700,Categories!$B$6:$B$40,0)),"?"))</f>
        <v/>
      </c>
      <c r="F700" s="23" t="n"/>
      <c r="G700" s="24" t="n"/>
      <c r="H700" s="23" t="n"/>
    </row>
    <row r="701" ht="19" customHeight="1">
      <c r="B701" s="19" t="n"/>
      <c r="C701" s="20" t="n"/>
      <c r="D701" s="21" t="n"/>
      <c r="E701" s="22">
        <f>IF(D701="","",IFERROR(INDEX(Categories!$C$6:$C$40,MATCH(D701,Categories!$B$6:$B$40,0)),"?"))</f>
        <v/>
      </c>
      <c r="F701" s="23" t="n"/>
      <c r="G701" s="24" t="n"/>
      <c r="H701" s="23" t="n"/>
    </row>
    <row r="702" ht="19" customHeight="1">
      <c r="B702" s="19" t="n"/>
      <c r="C702" s="20" t="n"/>
      <c r="D702" s="21" t="n"/>
      <c r="E702" s="22">
        <f>IF(D702="","",IFERROR(INDEX(Categories!$C$6:$C$40,MATCH(D702,Categories!$B$6:$B$40,0)),"?"))</f>
        <v/>
      </c>
      <c r="F702" s="23" t="n"/>
      <c r="G702" s="24" t="n"/>
      <c r="H702" s="23" t="n"/>
    </row>
    <row r="703" ht="19" customHeight="1">
      <c r="B703" s="19" t="n"/>
      <c r="C703" s="20" t="n"/>
      <c r="D703" s="21" t="n"/>
      <c r="E703" s="22">
        <f>IF(D703="","",IFERROR(INDEX(Categories!$C$6:$C$40,MATCH(D703,Categories!$B$6:$B$40,0)),"?"))</f>
        <v/>
      </c>
      <c r="F703" s="23" t="n"/>
      <c r="G703" s="24" t="n"/>
      <c r="H703" s="23" t="n"/>
    </row>
    <row r="704" ht="19" customHeight="1">
      <c r="B704" s="19" t="n"/>
      <c r="C704" s="20" t="n"/>
      <c r="D704" s="21" t="n"/>
      <c r="E704" s="22">
        <f>IF(D704="","",IFERROR(INDEX(Categories!$C$6:$C$40,MATCH(D704,Categories!$B$6:$B$40,0)),"?"))</f>
        <v/>
      </c>
      <c r="F704" s="23" t="n"/>
      <c r="G704" s="24" t="n"/>
      <c r="H704" s="23" t="n"/>
    </row>
    <row r="705" ht="19" customHeight="1">
      <c r="B705" s="19" t="n"/>
      <c r="C705" s="20" t="n"/>
      <c r="D705" s="21" t="n"/>
      <c r="E705" s="22">
        <f>IF(D705="","",IFERROR(INDEX(Categories!$C$6:$C$40,MATCH(D705,Categories!$B$6:$B$40,0)),"?"))</f>
        <v/>
      </c>
      <c r="F705" s="23" t="n"/>
      <c r="G705" s="24" t="n"/>
      <c r="H705" s="23" t="n"/>
    </row>
    <row r="706" ht="19" customHeight="1">
      <c r="B706" s="19" t="n"/>
      <c r="C706" s="20" t="n"/>
      <c r="D706" s="21" t="n"/>
      <c r="E706" s="22">
        <f>IF(D706="","",IFERROR(INDEX(Categories!$C$6:$C$40,MATCH(D706,Categories!$B$6:$B$40,0)),"?"))</f>
        <v/>
      </c>
      <c r="F706" s="23" t="n"/>
      <c r="G706" s="24" t="n"/>
      <c r="H706" s="23" t="n"/>
    </row>
    <row r="707" ht="19" customHeight="1">
      <c r="B707" s="19" t="n"/>
      <c r="C707" s="20" t="n"/>
      <c r="D707" s="21" t="n"/>
      <c r="E707" s="22">
        <f>IF(D707="","",IFERROR(INDEX(Categories!$C$6:$C$40,MATCH(D707,Categories!$B$6:$B$40,0)),"?"))</f>
        <v/>
      </c>
      <c r="F707" s="23" t="n"/>
      <c r="G707" s="24" t="n"/>
      <c r="H707" s="23" t="n"/>
    </row>
    <row r="708" ht="19" customHeight="1">
      <c r="B708" s="19" t="n"/>
      <c r="C708" s="20" t="n"/>
      <c r="D708" s="21" t="n"/>
      <c r="E708" s="22">
        <f>IF(D708="","",IFERROR(INDEX(Categories!$C$6:$C$40,MATCH(D708,Categories!$B$6:$B$40,0)),"?"))</f>
        <v/>
      </c>
      <c r="F708" s="23" t="n"/>
      <c r="G708" s="24" t="n"/>
      <c r="H708" s="23" t="n"/>
    </row>
    <row r="709" ht="19" customHeight="1">
      <c r="B709" s="19" t="n"/>
      <c r="C709" s="20" t="n"/>
      <c r="D709" s="21" t="n"/>
      <c r="E709" s="22">
        <f>IF(D709="","",IFERROR(INDEX(Categories!$C$6:$C$40,MATCH(D709,Categories!$B$6:$B$40,0)),"?"))</f>
        <v/>
      </c>
      <c r="F709" s="23" t="n"/>
      <c r="G709" s="24" t="n"/>
      <c r="H709" s="23" t="n"/>
    </row>
    <row r="710" ht="19" customHeight="1">
      <c r="B710" s="19" t="n"/>
      <c r="C710" s="20" t="n"/>
      <c r="D710" s="21" t="n"/>
      <c r="E710" s="22">
        <f>IF(D710="","",IFERROR(INDEX(Categories!$C$6:$C$40,MATCH(D710,Categories!$B$6:$B$40,0)),"?"))</f>
        <v/>
      </c>
      <c r="F710" s="23" t="n"/>
      <c r="G710" s="24" t="n"/>
      <c r="H710" s="23" t="n"/>
    </row>
    <row r="711" ht="19" customHeight="1">
      <c r="B711" s="19" t="n"/>
      <c r="C711" s="20" t="n"/>
      <c r="D711" s="21" t="n"/>
      <c r="E711" s="22">
        <f>IF(D711="","",IFERROR(INDEX(Categories!$C$6:$C$40,MATCH(D711,Categories!$B$6:$B$40,0)),"?"))</f>
        <v/>
      </c>
      <c r="F711" s="23" t="n"/>
      <c r="G711" s="24" t="n"/>
      <c r="H711" s="23" t="n"/>
    </row>
    <row r="712" ht="19" customHeight="1">
      <c r="B712" s="19" t="n"/>
      <c r="C712" s="20" t="n"/>
      <c r="D712" s="21" t="n"/>
      <c r="E712" s="22">
        <f>IF(D712="","",IFERROR(INDEX(Categories!$C$6:$C$40,MATCH(D712,Categories!$B$6:$B$40,0)),"?"))</f>
        <v/>
      </c>
      <c r="F712" s="23" t="n"/>
      <c r="G712" s="24" t="n"/>
      <c r="H712" s="23" t="n"/>
    </row>
    <row r="713" ht="19" customHeight="1">
      <c r="B713" s="19" t="n"/>
      <c r="C713" s="20" t="n"/>
      <c r="D713" s="21" t="n"/>
      <c r="E713" s="22">
        <f>IF(D713="","",IFERROR(INDEX(Categories!$C$6:$C$40,MATCH(D713,Categories!$B$6:$B$40,0)),"?"))</f>
        <v/>
      </c>
      <c r="F713" s="23" t="n"/>
      <c r="G713" s="24" t="n"/>
      <c r="H713" s="23" t="n"/>
    </row>
    <row r="714" ht="19" customHeight="1">
      <c r="B714" s="19" t="n"/>
      <c r="C714" s="20" t="n"/>
      <c r="D714" s="21" t="n"/>
      <c r="E714" s="22">
        <f>IF(D714="","",IFERROR(INDEX(Categories!$C$6:$C$40,MATCH(D714,Categories!$B$6:$B$40,0)),"?"))</f>
        <v/>
      </c>
      <c r="F714" s="23" t="n"/>
      <c r="G714" s="24" t="n"/>
      <c r="H714" s="23" t="n"/>
    </row>
    <row r="715" ht="19" customHeight="1">
      <c r="B715" s="19" t="n"/>
      <c r="C715" s="20" t="n"/>
      <c r="D715" s="21" t="n"/>
      <c r="E715" s="22">
        <f>IF(D715="","",IFERROR(INDEX(Categories!$C$6:$C$40,MATCH(D715,Categories!$B$6:$B$40,0)),"?"))</f>
        <v/>
      </c>
      <c r="F715" s="23" t="n"/>
      <c r="G715" s="24" t="n"/>
      <c r="H715" s="23" t="n"/>
    </row>
    <row r="716" ht="19" customHeight="1">
      <c r="B716" s="19" t="n"/>
      <c r="C716" s="20" t="n"/>
      <c r="D716" s="21" t="n"/>
      <c r="E716" s="22">
        <f>IF(D716="","",IFERROR(INDEX(Categories!$C$6:$C$40,MATCH(D716,Categories!$B$6:$B$40,0)),"?"))</f>
        <v/>
      </c>
      <c r="F716" s="23" t="n"/>
      <c r="G716" s="24" t="n"/>
      <c r="H716" s="23" t="n"/>
    </row>
    <row r="717" ht="19" customHeight="1">
      <c r="B717" s="19" t="n"/>
      <c r="C717" s="20" t="n"/>
      <c r="D717" s="21" t="n"/>
      <c r="E717" s="22">
        <f>IF(D717="","",IFERROR(INDEX(Categories!$C$6:$C$40,MATCH(D717,Categories!$B$6:$B$40,0)),"?"))</f>
        <v/>
      </c>
      <c r="F717" s="23" t="n"/>
      <c r="G717" s="24" t="n"/>
      <c r="H717" s="23" t="n"/>
    </row>
    <row r="718" ht="19" customHeight="1">
      <c r="B718" s="19" t="n"/>
      <c r="C718" s="20" t="n"/>
      <c r="D718" s="21" t="n"/>
      <c r="E718" s="22">
        <f>IF(D718="","",IFERROR(INDEX(Categories!$C$6:$C$40,MATCH(D718,Categories!$B$6:$B$40,0)),"?"))</f>
        <v/>
      </c>
      <c r="F718" s="23" t="n"/>
      <c r="G718" s="24" t="n"/>
      <c r="H718" s="23" t="n"/>
    </row>
    <row r="719" ht="19" customHeight="1">
      <c r="B719" s="19" t="n"/>
      <c r="C719" s="20" t="n"/>
      <c r="D719" s="21" t="n"/>
      <c r="E719" s="22">
        <f>IF(D719="","",IFERROR(INDEX(Categories!$C$6:$C$40,MATCH(D719,Categories!$B$6:$B$40,0)),"?"))</f>
        <v/>
      </c>
      <c r="F719" s="23" t="n"/>
      <c r="G719" s="24" t="n"/>
      <c r="H719" s="23" t="n"/>
    </row>
    <row r="720" ht="19" customHeight="1">
      <c r="B720" s="19" t="n"/>
      <c r="C720" s="20" t="n"/>
      <c r="D720" s="21" t="n"/>
      <c r="E720" s="22">
        <f>IF(D720="","",IFERROR(INDEX(Categories!$C$6:$C$40,MATCH(D720,Categories!$B$6:$B$40,0)),"?"))</f>
        <v/>
      </c>
      <c r="F720" s="23" t="n"/>
      <c r="G720" s="24" t="n"/>
      <c r="H720" s="23" t="n"/>
    </row>
    <row r="721" ht="19" customHeight="1">
      <c r="B721" s="19" t="n"/>
      <c r="C721" s="20" t="n"/>
      <c r="D721" s="21" t="n"/>
      <c r="E721" s="22">
        <f>IF(D721="","",IFERROR(INDEX(Categories!$C$6:$C$40,MATCH(D721,Categories!$B$6:$B$40,0)),"?"))</f>
        <v/>
      </c>
      <c r="F721" s="23" t="n"/>
      <c r="G721" s="24" t="n"/>
      <c r="H721" s="23" t="n"/>
    </row>
    <row r="722" ht="19" customHeight="1">
      <c r="B722" s="19" t="n"/>
      <c r="C722" s="20" t="n"/>
      <c r="D722" s="21" t="n"/>
      <c r="E722" s="22">
        <f>IF(D722="","",IFERROR(INDEX(Categories!$C$6:$C$40,MATCH(D722,Categories!$B$6:$B$40,0)),"?"))</f>
        <v/>
      </c>
      <c r="F722" s="23" t="n"/>
      <c r="G722" s="24" t="n"/>
      <c r="H722" s="23" t="n"/>
    </row>
    <row r="723" ht="19" customHeight="1">
      <c r="B723" s="19" t="n"/>
      <c r="C723" s="20" t="n"/>
      <c r="D723" s="21" t="n"/>
      <c r="E723" s="22">
        <f>IF(D723="","",IFERROR(INDEX(Categories!$C$6:$C$40,MATCH(D723,Categories!$B$6:$B$40,0)),"?"))</f>
        <v/>
      </c>
      <c r="F723" s="23" t="n"/>
      <c r="G723" s="24" t="n"/>
      <c r="H723" s="23" t="n"/>
    </row>
    <row r="724" ht="19" customHeight="1">
      <c r="B724" s="19" t="n"/>
      <c r="C724" s="20" t="n"/>
      <c r="D724" s="21" t="n"/>
      <c r="E724" s="22">
        <f>IF(D724="","",IFERROR(INDEX(Categories!$C$6:$C$40,MATCH(D724,Categories!$B$6:$B$40,0)),"?"))</f>
        <v/>
      </c>
      <c r="F724" s="23" t="n"/>
      <c r="G724" s="24" t="n"/>
      <c r="H724" s="23" t="n"/>
    </row>
    <row r="725" ht="19" customHeight="1">
      <c r="B725" s="19" t="n"/>
      <c r="C725" s="20" t="n"/>
      <c r="D725" s="21" t="n"/>
      <c r="E725" s="22">
        <f>IF(D725="","",IFERROR(INDEX(Categories!$C$6:$C$40,MATCH(D725,Categories!$B$6:$B$40,0)),"?"))</f>
        <v/>
      </c>
      <c r="F725" s="23" t="n"/>
      <c r="G725" s="24" t="n"/>
      <c r="H725" s="23" t="n"/>
    </row>
    <row r="726" ht="19" customHeight="1">
      <c r="B726" s="19" t="n"/>
      <c r="C726" s="20" t="n"/>
      <c r="D726" s="21" t="n"/>
      <c r="E726" s="22">
        <f>IF(D726="","",IFERROR(INDEX(Categories!$C$6:$C$40,MATCH(D726,Categories!$B$6:$B$40,0)),"?"))</f>
        <v/>
      </c>
      <c r="F726" s="23" t="n"/>
      <c r="G726" s="24" t="n"/>
      <c r="H726" s="23" t="n"/>
    </row>
    <row r="727" ht="19" customHeight="1">
      <c r="B727" s="19" t="n"/>
      <c r="C727" s="20" t="n"/>
      <c r="D727" s="21" t="n"/>
      <c r="E727" s="22">
        <f>IF(D727="","",IFERROR(INDEX(Categories!$C$6:$C$40,MATCH(D727,Categories!$B$6:$B$40,0)),"?"))</f>
        <v/>
      </c>
      <c r="F727" s="23" t="n"/>
      <c r="G727" s="24" t="n"/>
      <c r="H727" s="23" t="n"/>
    </row>
    <row r="728" ht="19" customHeight="1">
      <c r="B728" s="19" t="n"/>
      <c r="C728" s="20" t="n"/>
      <c r="D728" s="21" t="n"/>
      <c r="E728" s="22">
        <f>IF(D728="","",IFERROR(INDEX(Categories!$C$6:$C$40,MATCH(D728,Categories!$B$6:$B$40,0)),"?"))</f>
        <v/>
      </c>
      <c r="F728" s="23" t="n"/>
      <c r="G728" s="24" t="n"/>
      <c r="H728" s="23" t="n"/>
    </row>
    <row r="729" ht="19" customHeight="1">
      <c r="B729" s="19" t="n"/>
      <c r="C729" s="20" t="n"/>
      <c r="D729" s="21" t="n"/>
      <c r="E729" s="22">
        <f>IF(D729="","",IFERROR(INDEX(Categories!$C$6:$C$40,MATCH(D729,Categories!$B$6:$B$40,0)),"?"))</f>
        <v/>
      </c>
      <c r="F729" s="23" t="n"/>
      <c r="G729" s="24" t="n"/>
      <c r="H729" s="23" t="n"/>
    </row>
    <row r="730" ht="19" customHeight="1">
      <c r="B730" s="19" t="n"/>
      <c r="C730" s="20" t="n"/>
      <c r="D730" s="21" t="n"/>
      <c r="E730" s="22">
        <f>IF(D730="","",IFERROR(INDEX(Categories!$C$6:$C$40,MATCH(D730,Categories!$B$6:$B$40,0)),"?"))</f>
        <v/>
      </c>
      <c r="F730" s="23" t="n"/>
      <c r="G730" s="24" t="n"/>
      <c r="H730" s="23" t="n"/>
    </row>
    <row r="731" ht="19" customHeight="1">
      <c r="B731" s="19" t="n"/>
      <c r="C731" s="20" t="n"/>
      <c r="D731" s="21" t="n"/>
      <c r="E731" s="22">
        <f>IF(D731="","",IFERROR(INDEX(Categories!$C$6:$C$40,MATCH(D731,Categories!$B$6:$B$40,0)),"?"))</f>
        <v/>
      </c>
      <c r="F731" s="23" t="n"/>
      <c r="G731" s="24" t="n"/>
      <c r="H731" s="23" t="n"/>
    </row>
    <row r="732" ht="19" customHeight="1">
      <c r="B732" s="19" t="n"/>
      <c r="C732" s="20" t="n"/>
      <c r="D732" s="21" t="n"/>
      <c r="E732" s="22">
        <f>IF(D732="","",IFERROR(INDEX(Categories!$C$6:$C$40,MATCH(D732,Categories!$B$6:$B$40,0)),"?"))</f>
        <v/>
      </c>
      <c r="F732" s="23" t="n"/>
      <c r="G732" s="24" t="n"/>
      <c r="H732" s="23" t="n"/>
    </row>
    <row r="733" ht="19" customHeight="1">
      <c r="B733" s="19" t="n"/>
      <c r="C733" s="20" t="n"/>
      <c r="D733" s="21" t="n"/>
      <c r="E733" s="22">
        <f>IF(D733="","",IFERROR(INDEX(Categories!$C$6:$C$40,MATCH(D733,Categories!$B$6:$B$40,0)),"?"))</f>
        <v/>
      </c>
      <c r="F733" s="23" t="n"/>
      <c r="G733" s="24" t="n"/>
      <c r="H733" s="23" t="n"/>
    </row>
    <row r="734" ht="19" customHeight="1">
      <c r="B734" s="19" t="n"/>
      <c r="C734" s="20" t="n"/>
      <c r="D734" s="21" t="n"/>
      <c r="E734" s="22">
        <f>IF(D734="","",IFERROR(INDEX(Categories!$C$6:$C$40,MATCH(D734,Categories!$B$6:$B$40,0)),"?"))</f>
        <v/>
      </c>
      <c r="F734" s="23" t="n"/>
      <c r="G734" s="24" t="n"/>
      <c r="H734" s="23" t="n"/>
    </row>
    <row r="735" ht="19" customHeight="1">
      <c r="B735" s="19" t="n"/>
      <c r="C735" s="20" t="n"/>
      <c r="D735" s="21" t="n"/>
      <c r="E735" s="22">
        <f>IF(D735="","",IFERROR(INDEX(Categories!$C$6:$C$40,MATCH(D735,Categories!$B$6:$B$40,0)),"?"))</f>
        <v/>
      </c>
      <c r="F735" s="23" t="n"/>
      <c r="G735" s="24" t="n"/>
      <c r="H735" s="23" t="n"/>
    </row>
    <row r="736" ht="19" customHeight="1">
      <c r="B736" s="19" t="n"/>
      <c r="C736" s="20" t="n"/>
      <c r="D736" s="21" t="n"/>
      <c r="E736" s="22">
        <f>IF(D736="","",IFERROR(INDEX(Categories!$C$6:$C$40,MATCH(D736,Categories!$B$6:$B$40,0)),"?"))</f>
        <v/>
      </c>
      <c r="F736" s="23" t="n"/>
      <c r="G736" s="24" t="n"/>
      <c r="H736" s="23" t="n"/>
    </row>
    <row r="737" ht="19" customHeight="1">
      <c r="B737" s="19" t="n"/>
      <c r="C737" s="20" t="n"/>
      <c r="D737" s="21" t="n"/>
      <c r="E737" s="22">
        <f>IF(D737="","",IFERROR(INDEX(Categories!$C$6:$C$40,MATCH(D737,Categories!$B$6:$B$40,0)),"?"))</f>
        <v/>
      </c>
      <c r="F737" s="23" t="n"/>
      <c r="G737" s="24" t="n"/>
      <c r="H737" s="23" t="n"/>
    </row>
    <row r="738" ht="19" customHeight="1">
      <c r="B738" s="19" t="n"/>
      <c r="C738" s="20" t="n"/>
      <c r="D738" s="21" t="n"/>
      <c r="E738" s="22">
        <f>IF(D738="","",IFERROR(INDEX(Categories!$C$6:$C$40,MATCH(D738,Categories!$B$6:$B$40,0)),"?"))</f>
        <v/>
      </c>
      <c r="F738" s="23" t="n"/>
      <c r="G738" s="24" t="n"/>
      <c r="H738" s="23" t="n"/>
    </row>
    <row r="739" ht="19" customHeight="1">
      <c r="B739" s="19" t="n"/>
      <c r="C739" s="20" t="n"/>
      <c r="D739" s="21" t="n"/>
      <c r="E739" s="22">
        <f>IF(D739="","",IFERROR(INDEX(Categories!$C$6:$C$40,MATCH(D739,Categories!$B$6:$B$40,0)),"?"))</f>
        <v/>
      </c>
      <c r="F739" s="23" t="n"/>
      <c r="G739" s="24" t="n"/>
      <c r="H739" s="23" t="n"/>
    </row>
    <row r="740" ht="19" customHeight="1">
      <c r="B740" s="19" t="n"/>
      <c r="C740" s="20" t="n"/>
      <c r="D740" s="21" t="n"/>
      <c r="E740" s="22">
        <f>IF(D740="","",IFERROR(INDEX(Categories!$C$6:$C$40,MATCH(D740,Categories!$B$6:$B$40,0)),"?"))</f>
        <v/>
      </c>
      <c r="F740" s="23" t="n"/>
      <c r="G740" s="24" t="n"/>
      <c r="H740" s="23" t="n"/>
    </row>
    <row r="741" ht="19" customHeight="1">
      <c r="B741" s="19" t="n"/>
      <c r="C741" s="20" t="n"/>
      <c r="D741" s="21" t="n"/>
      <c r="E741" s="22">
        <f>IF(D741="","",IFERROR(INDEX(Categories!$C$6:$C$40,MATCH(D741,Categories!$B$6:$B$40,0)),"?"))</f>
        <v/>
      </c>
      <c r="F741" s="23" t="n"/>
      <c r="G741" s="24" t="n"/>
      <c r="H741" s="23" t="n"/>
    </row>
    <row r="742" ht="19" customHeight="1">
      <c r="B742" s="19" t="n"/>
      <c r="C742" s="20" t="n"/>
      <c r="D742" s="21" t="n"/>
      <c r="E742" s="22">
        <f>IF(D742="","",IFERROR(INDEX(Categories!$C$6:$C$40,MATCH(D742,Categories!$B$6:$B$40,0)),"?"))</f>
        <v/>
      </c>
      <c r="F742" s="23" t="n"/>
      <c r="G742" s="24" t="n"/>
      <c r="H742" s="23" t="n"/>
    </row>
    <row r="743" ht="19" customHeight="1">
      <c r="B743" s="19" t="n"/>
      <c r="C743" s="20" t="n"/>
      <c r="D743" s="21" t="n"/>
      <c r="E743" s="22">
        <f>IF(D743="","",IFERROR(INDEX(Categories!$C$6:$C$40,MATCH(D743,Categories!$B$6:$B$40,0)),"?"))</f>
        <v/>
      </c>
      <c r="F743" s="23" t="n"/>
      <c r="G743" s="24" t="n"/>
      <c r="H743" s="23" t="n"/>
    </row>
    <row r="744" ht="19" customHeight="1">
      <c r="B744" s="19" t="n"/>
      <c r="C744" s="20" t="n"/>
      <c r="D744" s="21" t="n"/>
      <c r="E744" s="22">
        <f>IF(D744="","",IFERROR(INDEX(Categories!$C$6:$C$40,MATCH(D744,Categories!$B$6:$B$40,0)),"?"))</f>
        <v/>
      </c>
      <c r="F744" s="23" t="n"/>
      <c r="G744" s="24" t="n"/>
      <c r="H744" s="23" t="n"/>
    </row>
    <row r="745" ht="19" customHeight="1">
      <c r="B745" s="19" t="n"/>
      <c r="C745" s="20" t="n"/>
      <c r="D745" s="21" t="n"/>
      <c r="E745" s="22">
        <f>IF(D745="","",IFERROR(INDEX(Categories!$C$6:$C$40,MATCH(D745,Categories!$B$6:$B$40,0)),"?"))</f>
        <v/>
      </c>
      <c r="F745" s="23" t="n"/>
      <c r="G745" s="24" t="n"/>
      <c r="H745" s="23" t="n"/>
    </row>
    <row r="746" ht="19" customHeight="1">
      <c r="B746" s="19" t="n"/>
      <c r="C746" s="20" t="n"/>
      <c r="D746" s="21" t="n"/>
      <c r="E746" s="22">
        <f>IF(D746="","",IFERROR(INDEX(Categories!$C$6:$C$40,MATCH(D746,Categories!$B$6:$B$40,0)),"?"))</f>
        <v/>
      </c>
      <c r="F746" s="23" t="n"/>
      <c r="G746" s="24" t="n"/>
      <c r="H746" s="23" t="n"/>
    </row>
    <row r="747" ht="19" customHeight="1">
      <c r="B747" s="19" t="n"/>
      <c r="C747" s="20" t="n"/>
      <c r="D747" s="21" t="n"/>
      <c r="E747" s="22">
        <f>IF(D747="","",IFERROR(INDEX(Categories!$C$6:$C$40,MATCH(D747,Categories!$B$6:$B$40,0)),"?"))</f>
        <v/>
      </c>
      <c r="F747" s="23" t="n"/>
      <c r="G747" s="24" t="n"/>
      <c r="H747" s="23" t="n"/>
    </row>
    <row r="748" ht="19" customHeight="1">
      <c r="B748" s="19" t="n"/>
      <c r="C748" s="20" t="n"/>
      <c r="D748" s="21" t="n"/>
      <c r="E748" s="22">
        <f>IF(D748="","",IFERROR(INDEX(Categories!$C$6:$C$40,MATCH(D748,Categories!$B$6:$B$40,0)),"?"))</f>
        <v/>
      </c>
      <c r="F748" s="23" t="n"/>
      <c r="G748" s="24" t="n"/>
      <c r="H748" s="23" t="n"/>
    </row>
    <row r="749" ht="19" customHeight="1">
      <c r="B749" s="19" t="n"/>
      <c r="C749" s="20" t="n"/>
      <c r="D749" s="21" t="n"/>
      <c r="E749" s="22">
        <f>IF(D749="","",IFERROR(INDEX(Categories!$C$6:$C$40,MATCH(D749,Categories!$B$6:$B$40,0)),"?"))</f>
        <v/>
      </c>
      <c r="F749" s="23" t="n"/>
      <c r="G749" s="24" t="n"/>
      <c r="H749" s="23" t="n"/>
    </row>
    <row r="750" ht="19" customHeight="1">
      <c r="B750" s="19" t="n"/>
      <c r="C750" s="20" t="n"/>
      <c r="D750" s="21" t="n"/>
      <c r="E750" s="22">
        <f>IF(D750="","",IFERROR(INDEX(Categories!$C$6:$C$40,MATCH(D750,Categories!$B$6:$B$40,0)),"?"))</f>
        <v/>
      </c>
      <c r="F750" s="23" t="n"/>
      <c r="G750" s="24" t="n"/>
      <c r="H750" s="23" t="n"/>
    </row>
    <row r="751" ht="19" customHeight="1">
      <c r="B751" s="19" t="n"/>
      <c r="C751" s="20" t="n"/>
      <c r="D751" s="21" t="n"/>
      <c r="E751" s="22">
        <f>IF(D751="","",IFERROR(INDEX(Categories!$C$6:$C$40,MATCH(D751,Categories!$B$6:$B$40,0)),"?"))</f>
        <v/>
      </c>
      <c r="F751" s="23" t="n"/>
      <c r="G751" s="24" t="n"/>
      <c r="H751" s="23" t="n"/>
    </row>
    <row r="752" ht="19" customHeight="1">
      <c r="B752" s="19" t="n"/>
      <c r="C752" s="20" t="n"/>
      <c r="D752" s="21" t="n"/>
      <c r="E752" s="22">
        <f>IF(D752="","",IFERROR(INDEX(Categories!$C$6:$C$40,MATCH(D752,Categories!$B$6:$B$40,0)),"?"))</f>
        <v/>
      </c>
      <c r="F752" s="23" t="n"/>
      <c r="G752" s="24" t="n"/>
      <c r="H752" s="23" t="n"/>
    </row>
    <row r="753" ht="19" customHeight="1">
      <c r="B753" s="19" t="n"/>
      <c r="C753" s="20" t="n"/>
      <c r="D753" s="21" t="n"/>
      <c r="E753" s="22">
        <f>IF(D753="","",IFERROR(INDEX(Categories!$C$6:$C$40,MATCH(D753,Categories!$B$6:$B$40,0)),"?"))</f>
        <v/>
      </c>
      <c r="F753" s="23" t="n"/>
      <c r="G753" s="24" t="n"/>
      <c r="H753" s="23" t="n"/>
    </row>
    <row r="754" ht="19" customHeight="1">
      <c r="B754" s="19" t="n"/>
      <c r="C754" s="20" t="n"/>
      <c r="D754" s="21" t="n"/>
      <c r="E754" s="22">
        <f>IF(D754="","",IFERROR(INDEX(Categories!$C$6:$C$40,MATCH(D754,Categories!$B$6:$B$40,0)),"?"))</f>
        <v/>
      </c>
      <c r="F754" s="23" t="n"/>
      <c r="G754" s="24" t="n"/>
      <c r="H754" s="23" t="n"/>
    </row>
    <row r="755" ht="19" customHeight="1">
      <c r="B755" s="19" t="n"/>
      <c r="C755" s="20" t="n"/>
      <c r="D755" s="21" t="n"/>
      <c r="E755" s="22">
        <f>IF(D755="","",IFERROR(INDEX(Categories!$C$6:$C$40,MATCH(D755,Categories!$B$6:$B$40,0)),"?"))</f>
        <v/>
      </c>
      <c r="F755" s="23" t="n"/>
      <c r="G755" s="24" t="n"/>
      <c r="H755" s="23" t="n"/>
    </row>
    <row r="756" ht="19" customHeight="1">
      <c r="B756" s="19" t="n"/>
      <c r="C756" s="20" t="n"/>
      <c r="D756" s="21" t="n"/>
      <c r="E756" s="22">
        <f>IF(D756="","",IFERROR(INDEX(Categories!$C$6:$C$40,MATCH(D756,Categories!$B$6:$B$40,0)),"?"))</f>
        <v/>
      </c>
      <c r="F756" s="23" t="n"/>
      <c r="G756" s="24" t="n"/>
      <c r="H756" s="23" t="n"/>
    </row>
    <row r="757" ht="19" customHeight="1">
      <c r="B757" s="19" t="n"/>
      <c r="C757" s="20" t="n"/>
      <c r="D757" s="21" t="n"/>
      <c r="E757" s="22">
        <f>IF(D757="","",IFERROR(INDEX(Categories!$C$6:$C$40,MATCH(D757,Categories!$B$6:$B$40,0)),"?"))</f>
        <v/>
      </c>
      <c r="F757" s="23" t="n"/>
      <c r="G757" s="24" t="n"/>
      <c r="H757" s="23" t="n"/>
    </row>
    <row r="758" ht="19" customHeight="1">
      <c r="B758" s="19" t="n"/>
      <c r="C758" s="20" t="n"/>
      <c r="D758" s="21" t="n"/>
      <c r="E758" s="22">
        <f>IF(D758="","",IFERROR(INDEX(Categories!$C$6:$C$40,MATCH(D758,Categories!$B$6:$B$40,0)),"?"))</f>
        <v/>
      </c>
      <c r="F758" s="23" t="n"/>
      <c r="G758" s="24" t="n"/>
      <c r="H758" s="23" t="n"/>
    </row>
    <row r="759" ht="19" customHeight="1">
      <c r="B759" s="19" t="n"/>
      <c r="C759" s="20" t="n"/>
      <c r="D759" s="21" t="n"/>
      <c r="E759" s="22">
        <f>IF(D759="","",IFERROR(INDEX(Categories!$C$6:$C$40,MATCH(D759,Categories!$B$6:$B$40,0)),"?"))</f>
        <v/>
      </c>
      <c r="F759" s="23" t="n"/>
      <c r="G759" s="24" t="n"/>
      <c r="H759" s="23" t="n"/>
    </row>
    <row r="760" ht="19" customHeight="1">
      <c r="B760" s="19" t="n"/>
      <c r="C760" s="20" t="n"/>
      <c r="D760" s="21" t="n"/>
      <c r="E760" s="22">
        <f>IF(D760="","",IFERROR(INDEX(Categories!$C$6:$C$40,MATCH(D760,Categories!$B$6:$B$40,0)),"?"))</f>
        <v/>
      </c>
      <c r="F760" s="23" t="n"/>
      <c r="G760" s="24" t="n"/>
      <c r="H760" s="23" t="n"/>
    </row>
    <row r="761" ht="19" customHeight="1">
      <c r="B761" s="19" t="n"/>
      <c r="C761" s="20" t="n"/>
      <c r="D761" s="21" t="n"/>
      <c r="E761" s="22">
        <f>IF(D761="","",IFERROR(INDEX(Categories!$C$6:$C$40,MATCH(D761,Categories!$B$6:$B$40,0)),"?"))</f>
        <v/>
      </c>
      <c r="F761" s="23" t="n"/>
      <c r="G761" s="24" t="n"/>
      <c r="H761" s="23" t="n"/>
    </row>
    <row r="762" ht="19" customHeight="1">
      <c r="B762" s="19" t="n"/>
      <c r="C762" s="20" t="n"/>
      <c r="D762" s="21" t="n"/>
      <c r="E762" s="22">
        <f>IF(D762="","",IFERROR(INDEX(Categories!$C$6:$C$40,MATCH(D762,Categories!$B$6:$B$40,0)),"?"))</f>
        <v/>
      </c>
      <c r="F762" s="23" t="n"/>
      <c r="G762" s="24" t="n"/>
      <c r="H762" s="23" t="n"/>
    </row>
    <row r="763" ht="19" customHeight="1">
      <c r="B763" s="19" t="n"/>
      <c r="C763" s="20" t="n"/>
      <c r="D763" s="21" t="n"/>
      <c r="E763" s="22">
        <f>IF(D763="","",IFERROR(INDEX(Categories!$C$6:$C$40,MATCH(D763,Categories!$B$6:$B$40,0)),"?"))</f>
        <v/>
      </c>
      <c r="F763" s="23" t="n"/>
      <c r="G763" s="24" t="n"/>
      <c r="H763" s="23" t="n"/>
    </row>
    <row r="764" ht="19" customHeight="1">
      <c r="B764" s="19" t="n"/>
      <c r="C764" s="20" t="n"/>
      <c r="D764" s="21" t="n"/>
      <c r="E764" s="22">
        <f>IF(D764="","",IFERROR(INDEX(Categories!$C$6:$C$40,MATCH(D764,Categories!$B$6:$B$40,0)),"?"))</f>
        <v/>
      </c>
      <c r="F764" s="23" t="n"/>
      <c r="G764" s="24" t="n"/>
      <c r="H764" s="23" t="n"/>
    </row>
    <row r="765" ht="19" customHeight="1">
      <c r="B765" s="19" t="n"/>
      <c r="C765" s="20" t="n"/>
      <c r="D765" s="21" t="n"/>
      <c r="E765" s="22">
        <f>IF(D765="","",IFERROR(INDEX(Categories!$C$6:$C$40,MATCH(D765,Categories!$B$6:$B$40,0)),"?"))</f>
        <v/>
      </c>
      <c r="F765" s="23" t="n"/>
      <c r="G765" s="24" t="n"/>
      <c r="H765" s="23" t="n"/>
    </row>
    <row r="766" ht="19" customHeight="1">
      <c r="B766" s="19" t="n"/>
      <c r="C766" s="20" t="n"/>
      <c r="D766" s="21" t="n"/>
      <c r="E766" s="22">
        <f>IF(D766="","",IFERROR(INDEX(Categories!$C$6:$C$40,MATCH(D766,Categories!$B$6:$B$40,0)),"?"))</f>
        <v/>
      </c>
      <c r="F766" s="23" t="n"/>
      <c r="G766" s="24" t="n"/>
      <c r="H766" s="23" t="n"/>
    </row>
    <row r="767" ht="19" customHeight="1">
      <c r="B767" s="19" t="n"/>
      <c r="C767" s="20" t="n"/>
      <c r="D767" s="21" t="n"/>
      <c r="E767" s="22">
        <f>IF(D767="","",IFERROR(INDEX(Categories!$C$6:$C$40,MATCH(D767,Categories!$B$6:$B$40,0)),"?"))</f>
        <v/>
      </c>
      <c r="F767" s="23" t="n"/>
      <c r="G767" s="24" t="n"/>
      <c r="H767" s="23" t="n"/>
    </row>
    <row r="768" ht="19" customHeight="1">
      <c r="B768" s="19" t="n"/>
      <c r="C768" s="20" t="n"/>
      <c r="D768" s="21" t="n"/>
      <c r="E768" s="22">
        <f>IF(D768="","",IFERROR(INDEX(Categories!$C$6:$C$40,MATCH(D768,Categories!$B$6:$B$40,0)),"?"))</f>
        <v/>
      </c>
      <c r="F768" s="23" t="n"/>
      <c r="G768" s="24" t="n"/>
      <c r="H768" s="23" t="n"/>
    </row>
    <row r="769" ht="19" customHeight="1">
      <c r="B769" s="19" t="n"/>
      <c r="C769" s="20" t="n"/>
      <c r="D769" s="21" t="n"/>
      <c r="E769" s="22">
        <f>IF(D769="","",IFERROR(INDEX(Categories!$C$6:$C$40,MATCH(D769,Categories!$B$6:$B$40,0)),"?"))</f>
        <v/>
      </c>
      <c r="F769" s="23" t="n"/>
      <c r="G769" s="24" t="n"/>
      <c r="H769" s="23" t="n"/>
    </row>
    <row r="770" ht="19" customHeight="1">
      <c r="B770" s="19" t="n"/>
      <c r="C770" s="20" t="n"/>
      <c r="D770" s="21" t="n"/>
      <c r="E770" s="22">
        <f>IF(D770="","",IFERROR(INDEX(Categories!$C$6:$C$40,MATCH(D770,Categories!$B$6:$B$40,0)),"?"))</f>
        <v/>
      </c>
      <c r="F770" s="23" t="n"/>
      <c r="G770" s="24" t="n"/>
      <c r="H770" s="23" t="n"/>
    </row>
    <row r="771" ht="19" customHeight="1">
      <c r="B771" s="19" t="n"/>
      <c r="C771" s="20" t="n"/>
      <c r="D771" s="21" t="n"/>
      <c r="E771" s="22">
        <f>IF(D771="","",IFERROR(INDEX(Categories!$C$6:$C$40,MATCH(D771,Categories!$B$6:$B$40,0)),"?"))</f>
        <v/>
      </c>
      <c r="F771" s="23" t="n"/>
      <c r="G771" s="24" t="n"/>
      <c r="H771" s="23" t="n"/>
    </row>
    <row r="772" ht="19" customHeight="1">
      <c r="B772" s="19" t="n"/>
      <c r="C772" s="20" t="n"/>
      <c r="D772" s="21" t="n"/>
      <c r="E772" s="22">
        <f>IF(D772="","",IFERROR(INDEX(Categories!$C$6:$C$40,MATCH(D772,Categories!$B$6:$B$40,0)),"?"))</f>
        <v/>
      </c>
      <c r="F772" s="23" t="n"/>
      <c r="G772" s="24" t="n"/>
      <c r="H772" s="23" t="n"/>
    </row>
    <row r="773" ht="19" customHeight="1">
      <c r="B773" s="19" t="n"/>
      <c r="C773" s="20" t="n"/>
      <c r="D773" s="21" t="n"/>
      <c r="E773" s="22">
        <f>IF(D773="","",IFERROR(INDEX(Categories!$C$6:$C$40,MATCH(D773,Categories!$B$6:$B$40,0)),"?"))</f>
        <v/>
      </c>
      <c r="F773" s="23" t="n"/>
      <c r="G773" s="24" t="n"/>
      <c r="H773" s="23" t="n"/>
    </row>
    <row r="774" ht="19" customHeight="1">
      <c r="B774" s="19" t="n"/>
      <c r="C774" s="20" t="n"/>
      <c r="D774" s="21" t="n"/>
      <c r="E774" s="22">
        <f>IF(D774="","",IFERROR(INDEX(Categories!$C$6:$C$40,MATCH(D774,Categories!$B$6:$B$40,0)),"?"))</f>
        <v/>
      </c>
      <c r="F774" s="23" t="n"/>
      <c r="G774" s="24" t="n"/>
      <c r="H774" s="23" t="n"/>
    </row>
    <row r="775" ht="19" customHeight="1">
      <c r="B775" s="19" t="n"/>
      <c r="C775" s="20" t="n"/>
      <c r="D775" s="21" t="n"/>
      <c r="E775" s="22">
        <f>IF(D775="","",IFERROR(INDEX(Categories!$C$6:$C$40,MATCH(D775,Categories!$B$6:$B$40,0)),"?"))</f>
        <v/>
      </c>
      <c r="F775" s="23" t="n"/>
      <c r="G775" s="24" t="n"/>
      <c r="H775" s="23" t="n"/>
    </row>
    <row r="776" ht="19" customHeight="1">
      <c r="B776" s="19" t="n"/>
      <c r="C776" s="20" t="n"/>
      <c r="D776" s="21" t="n"/>
      <c r="E776" s="22">
        <f>IF(D776="","",IFERROR(INDEX(Categories!$C$6:$C$40,MATCH(D776,Categories!$B$6:$B$40,0)),"?"))</f>
        <v/>
      </c>
      <c r="F776" s="23" t="n"/>
      <c r="G776" s="24" t="n"/>
      <c r="H776" s="23" t="n"/>
    </row>
    <row r="777" ht="19" customHeight="1">
      <c r="B777" s="19" t="n"/>
      <c r="C777" s="20" t="n"/>
      <c r="D777" s="21" t="n"/>
      <c r="E777" s="22">
        <f>IF(D777="","",IFERROR(INDEX(Categories!$C$6:$C$40,MATCH(D777,Categories!$B$6:$B$40,0)),"?"))</f>
        <v/>
      </c>
      <c r="F777" s="23" t="n"/>
      <c r="G777" s="24" t="n"/>
      <c r="H777" s="23" t="n"/>
    </row>
    <row r="778" ht="19" customHeight="1">
      <c r="B778" s="19" t="n"/>
      <c r="C778" s="20" t="n"/>
      <c r="D778" s="21" t="n"/>
      <c r="E778" s="22">
        <f>IF(D778="","",IFERROR(INDEX(Categories!$C$6:$C$40,MATCH(D778,Categories!$B$6:$B$40,0)),"?"))</f>
        <v/>
      </c>
      <c r="F778" s="23" t="n"/>
      <c r="G778" s="24" t="n"/>
      <c r="H778" s="23" t="n"/>
    </row>
    <row r="779" ht="19" customHeight="1">
      <c r="B779" s="19" t="n"/>
      <c r="C779" s="20" t="n"/>
      <c r="D779" s="21" t="n"/>
      <c r="E779" s="22">
        <f>IF(D779="","",IFERROR(INDEX(Categories!$C$6:$C$40,MATCH(D779,Categories!$B$6:$B$40,0)),"?"))</f>
        <v/>
      </c>
      <c r="F779" s="23" t="n"/>
      <c r="G779" s="24" t="n"/>
      <c r="H779" s="23" t="n"/>
    </row>
    <row r="780" ht="19" customHeight="1">
      <c r="B780" s="19" t="n"/>
      <c r="C780" s="20" t="n"/>
      <c r="D780" s="21" t="n"/>
      <c r="E780" s="22">
        <f>IF(D780="","",IFERROR(INDEX(Categories!$C$6:$C$40,MATCH(D780,Categories!$B$6:$B$40,0)),"?"))</f>
        <v/>
      </c>
      <c r="F780" s="23" t="n"/>
      <c r="G780" s="24" t="n"/>
      <c r="H780" s="23" t="n"/>
    </row>
    <row r="781" ht="19" customHeight="1">
      <c r="B781" s="19" t="n"/>
      <c r="C781" s="20" t="n"/>
      <c r="D781" s="21" t="n"/>
      <c r="E781" s="22">
        <f>IF(D781="","",IFERROR(INDEX(Categories!$C$6:$C$40,MATCH(D781,Categories!$B$6:$B$40,0)),"?"))</f>
        <v/>
      </c>
      <c r="F781" s="23" t="n"/>
      <c r="G781" s="24" t="n"/>
      <c r="H781" s="23" t="n"/>
    </row>
    <row r="782" ht="19" customHeight="1">
      <c r="B782" s="19" t="n"/>
      <c r="C782" s="20" t="n"/>
      <c r="D782" s="21" t="n"/>
      <c r="E782" s="22">
        <f>IF(D782="","",IFERROR(INDEX(Categories!$C$6:$C$40,MATCH(D782,Categories!$B$6:$B$40,0)),"?"))</f>
        <v/>
      </c>
      <c r="F782" s="23" t="n"/>
      <c r="G782" s="24" t="n"/>
      <c r="H782" s="23" t="n"/>
    </row>
    <row r="783" ht="19" customHeight="1">
      <c r="B783" s="19" t="n"/>
      <c r="C783" s="20" t="n"/>
      <c r="D783" s="21" t="n"/>
      <c r="E783" s="22">
        <f>IF(D783="","",IFERROR(INDEX(Categories!$C$6:$C$40,MATCH(D783,Categories!$B$6:$B$40,0)),"?"))</f>
        <v/>
      </c>
      <c r="F783" s="23" t="n"/>
      <c r="G783" s="24" t="n"/>
      <c r="H783" s="23" t="n"/>
    </row>
    <row r="784" ht="19" customHeight="1">
      <c r="B784" s="19" t="n"/>
      <c r="C784" s="20" t="n"/>
      <c r="D784" s="21" t="n"/>
      <c r="E784" s="22">
        <f>IF(D784="","",IFERROR(INDEX(Categories!$C$6:$C$40,MATCH(D784,Categories!$B$6:$B$40,0)),"?"))</f>
        <v/>
      </c>
      <c r="F784" s="23" t="n"/>
      <c r="G784" s="24" t="n"/>
      <c r="H784" s="23" t="n"/>
    </row>
    <row r="785" ht="19" customHeight="1">
      <c r="B785" s="19" t="n"/>
      <c r="C785" s="20" t="n"/>
      <c r="D785" s="21" t="n"/>
      <c r="E785" s="22">
        <f>IF(D785="","",IFERROR(INDEX(Categories!$C$6:$C$40,MATCH(D785,Categories!$B$6:$B$40,0)),"?"))</f>
        <v/>
      </c>
      <c r="F785" s="23" t="n"/>
      <c r="G785" s="24" t="n"/>
      <c r="H785" s="23" t="n"/>
    </row>
    <row r="786" ht="19" customHeight="1">
      <c r="B786" s="19" t="n"/>
      <c r="C786" s="20" t="n"/>
      <c r="D786" s="21" t="n"/>
      <c r="E786" s="22">
        <f>IF(D786="","",IFERROR(INDEX(Categories!$C$6:$C$40,MATCH(D786,Categories!$B$6:$B$40,0)),"?"))</f>
        <v/>
      </c>
      <c r="F786" s="23" t="n"/>
      <c r="G786" s="24" t="n"/>
      <c r="H786" s="23" t="n"/>
    </row>
    <row r="787" ht="19" customHeight="1">
      <c r="B787" s="19" t="n"/>
      <c r="C787" s="20" t="n"/>
      <c r="D787" s="21" t="n"/>
      <c r="E787" s="22">
        <f>IF(D787="","",IFERROR(INDEX(Categories!$C$6:$C$40,MATCH(D787,Categories!$B$6:$B$40,0)),"?"))</f>
        <v/>
      </c>
      <c r="F787" s="23" t="n"/>
      <c r="G787" s="24" t="n"/>
      <c r="H787" s="23" t="n"/>
    </row>
    <row r="788" ht="19" customHeight="1">
      <c r="B788" s="19" t="n"/>
      <c r="C788" s="20" t="n"/>
      <c r="D788" s="21" t="n"/>
      <c r="E788" s="22">
        <f>IF(D788="","",IFERROR(INDEX(Categories!$C$6:$C$40,MATCH(D788,Categories!$B$6:$B$40,0)),"?"))</f>
        <v/>
      </c>
      <c r="F788" s="23" t="n"/>
      <c r="G788" s="24" t="n"/>
      <c r="H788" s="23" t="n"/>
    </row>
    <row r="789" ht="19" customHeight="1">
      <c r="B789" s="19" t="n"/>
      <c r="C789" s="20" t="n"/>
      <c r="D789" s="21" t="n"/>
      <c r="E789" s="22">
        <f>IF(D789="","",IFERROR(INDEX(Categories!$C$6:$C$40,MATCH(D789,Categories!$B$6:$B$40,0)),"?"))</f>
        <v/>
      </c>
      <c r="F789" s="23" t="n"/>
      <c r="G789" s="24" t="n"/>
      <c r="H789" s="23" t="n"/>
    </row>
    <row r="790" ht="19" customHeight="1">
      <c r="B790" s="19" t="n"/>
      <c r="C790" s="20" t="n"/>
      <c r="D790" s="21" t="n"/>
      <c r="E790" s="22">
        <f>IF(D790="","",IFERROR(INDEX(Categories!$C$6:$C$40,MATCH(D790,Categories!$B$6:$B$40,0)),"?"))</f>
        <v/>
      </c>
      <c r="F790" s="23" t="n"/>
      <c r="G790" s="24" t="n"/>
      <c r="H790" s="23" t="n"/>
    </row>
    <row r="791" ht="19" customHeight="1">
      <c r="B791" s="19" t="n"/>
      <c r="C791" s="20" t="n"/>
      <c r="D791" s="21" t="n"/>
      <c r="E791" s="22">
        <f>IF(D791="","",IFERROR(INDEX(Categories!$C$6:$C$40,MATCH(D791,Categories!$B$6:$B$40,0)),"?"))</f>
        <v/>
      </c>
      <c r="F791" s="23" t="n"/>
      <c r="G791" s="24" t="n"/>
      <c r="H791" s="23" t="n"/>
    </row>
    <row r="792" ht="19" customHeight="1">
      <c r="B792" s="19" t="n"/>
      <c r="C792" s="20" t="n"/>
      <c r="D792" s="21" t="n"/>
      <c r="E792" s="22">
        <f>IF(D792="","",IFERROR(INDEX(Categories!$C$6:$C$40,MATCH(D792,Categories!$B$6:$B$40,0)),"?"))</f>
        <v/>
      </c>
      <c r="F792" s="23" t="n"/>
      <c r="G792" s="24" t="n"/>
      <c r="H792" s="23" t="n"/>
    </row>
    <row r="793" ht="19" customHeight="1">
      <c r="B793" s="19" t="n"/>
      <c r="C793" s="20" t="n"/>
      <c r="D793" s="21" t="n"/>
      <c r="E793" s="22">
        <f>IF(D793="","",IFERROR(INDEX(Categories!$C$6:$C$40,MATCH(D793,Categories!$B$6:$B$40,0)),"?"))</f>
        <v/>
      </c>
      <c r="F793" s="23" t="n"/>
      <c r="G793" s="24" t="n"/>
      <c r="H793" s="23" t="n"/>
    </row>
    <row r="794" ht="19" customHeight="1">
      <c r="B794" s="19" t="n"/>
      <c r="C794" s="20" t="n"/>
      <c r="D794" s="21" t="n"/>
      <c r="E794" s="22">
        <f>IF(D794="","",IFERROR(INDEX(Categories!$C$6:$C$40,MATCH(D794,Categories!$B$6:$B$40,0)),"?"))</f>
        <v/>
      </c>
      <c r="F794" s="23" t="n"/>
      <c r="G794" s="24" t="n"/>
      <c r="H794" s="23" t="n"/>
    </row>
    <row r="795" ht="19" customHeight="1">
      <c r="B795" s="19" t="n"/>
      <c r="C795" s="20" t="n"/>
      <c r="D795" s="21" t="n"/>
      <c r="E795" s="22">
        <f>IF(D795="","",IFERROR(INDEX(Categories!$C$6:$C$40,MATCH(D795,Categories!$B$6:$B$40,0)),"?"))</f>
        <v/>
      </c>
      <c r="F795" s="23" t="n"/>
      <c r="G795" s="24" t="n"/>
      <c r="H795" s="23" t="n"/>
    </row>
    <row r="796" ht="19" customHeight="1">
      <c r="B796" s="19" t="n"/>
      <c r="C796" s="20" t="n"/>
      <c r="D796" s="21" t="n"/>
      <c r="E796" s="22">
        <f>IF(D796="","",IFERROR(INDEX(Categories!$C$6:$C$40,MATCH(D796,Categories!$B$6:$B$40,0)),"?"))</f>
        <v/>
      </c>
      <c r="F796" s="23" t="n"/>
      <c r="G796" s="24" t="n"/>
      <c r="H796" s="23" t="n"/>
    </row>
    <row r="797" ht="19" customHeight="1">
      <c r="B797" s="19" t="n"/>
      <c r="C797" s="20" t="n"/>
      <c r="D797" s="21" t="n"/>
      <c r="E797" s="22">
        <f>IF(D797="","",IFERROR(INDEX(Categories!$C$6:$C$40,MATCH(D797,Categories!$B$6:$B$40,0)),"?"))</f>
        <v/>
      </c>
      <c r="F797" s="23" t="n"/>
      <c r="G797" s="24" t="n"/>
      <c r="H797" s="23" t="n"/>
    </row>
    <row r="798" ht="19" customHeight="1">
      <c r="B798" s="19" t="n"/>
      <c r="C798" s="20" t="n"/>
      <c r="D798" s="21" t="n"/>
      <c r="E798" s="22">
        <f>IF(D798="","",IFERROR(INDEX(Categories!$C$6:$C$40,MATCH(D798,Categories!$B$6:$B$40,0)),"?"))</f>
        <v/>
      </c>
      <c r="F798" s="23" t="n"/>
      <c r="G798" s="24" t="n"/>
      <c r="H798" s="23" t="n"/>
    </row>
    <row r="799" ht="19" customHeight="1">
      <c r="B799" s="19" t="n"/>
      <c r="C799" s="20" t="n"/>
      <c r="D799" s="21" t="n"/>
      <c r="E799" s="22">
        <f>IF(D799="","",IFERROR(INDEX(Categories!$C$6:$C$40,MATCH(D799,Categories!$B$6:$B$40,0)),"?"))</f>
        <v/>
      </c>
      <c r="F799" s="23" t="n"/>
      <c r="G799" s="24" t="n"/>
      <c r="H799" s="23" t="n"/>
    </row>
    <row r="800" ht="19" customHeight="1">
      <c r="B800" s="19" t="n"/>
      <c r="C800" s="20" t="n"/>
      <c r="D800" s="21" t="n"/>
      <c r="E800" s="22">
        <f>IF(D800="","",IFERROR(INDEX(Categories!$C$6:$C$40,MATCH(D800,Categories!$B$6:$B$40,0)),"?"))</f>
        <v/>
      </c>
      <c r="F800" s="23" t="n"/>
      <c r="G800" s="24" t="n"/>
      <c r="H800" s="23" t="n"/>
    </row>
    <row r="801" ht="19" customHeight="1">
      <c r="B801" s="19" t="n"/>
      <c r="C801" s="20" t="n"/>
      <c r="D801" s="21" t="n"/>
      <c r="E801" s="22">
        <f>IF(D801="","",IFERROR(INDEX(Categories!$C$6:$C$40,MATCH(D801,Categories!$B$6:$B$40,0)),"?"))</f>
        <v/>
      </c>
      <c r="F801" s="23" t="n"/>
      <c r="G801" s="24" t="n"/>
      <c r="H801" s="23" t="n"/>
    </row>
    <row r="802" ht="19" customHeight="1">
      <c r="B802" s="19" t="n"/>
      <c r="C802" s="20" t="n"/>
      <c r="D802" s="21" t="n"/>
      <c r="E802" s="22">
        <f>IF(D802="","",IFERROR(INDEX(Categories!$C$6:$C$40,MATCH(D802,Categories!$B$6:$B$40,0)),"?"))</f>
        <v/>
      </c>
      <c r="F802" s="23" t="n"/>
      <c r="G802" s="24" t="n"/>
      <c r="H802" s="23" t="n"/>
    </row>
    <row r="803" ht="19" customHeight="1">
      <c r="B803" s="19" t="n"/>
      <c r="C803" s="20" t="n"/>
      <c r="D803" s="21" t="n"/>
      <c r="E803" s="22">
        <f>IF(D803="","",IFERROR(INDEX(Categories!$C$6:$C$40,MATCH(D803,Categories!$B$6:$B$40,0)),"?"))</f>
        <v/>
      </c>
      <c r="F803" s="23" t="n"/>
      <c r="G803" s="24" t="n"/>
      <c r="H803" s="23" t="n"/>
    </row>
    <row r="804" ht="19" customHeight="1">
      <c r="B804" s="19" t="n"/>
      <c r="C804" s="20" t="n"/>
      <c r="D804" s="21" t="n"/>
      <c r="E804" s="22">
        <f>IF(D804="","",IFERROR(INDEX(Categories!$C$6:$C$40,MATCH(D804,Categories!$B$6:$B$40,0)),"?"))</f>
        <v/>
      </c>
      <c r="F804" s="23" t="n"/>
      <c r="G804" s="24" t="n"/>
      <c r="H804" s="23" t="n"/>
    </row>
    <row r="805" ht="19" customHeight="1">
      <c r="B805" s="19" t="n"/>
      <c r="C805" s="20" t="n"/>
      <c r="D805" s="21" t="n"/>
      <c r="E805" s="22">
        <f>IF(D805="","",IFERROR(INDEX(Categories!$C$6:$C$40,MATCH(D805,Categories!$B$6:$B$40,0)),"?"))</f>
        <v/>
      </c>
      <c r="F805" s="23" t="n"/>
      <c r="G805" s="24" t="n"/>
      <c r="H805" s="23" t="n"/>
    </row>
    <row r="806" ht="19" customHeight="1">
      <c r="B806" s="19" t="n"/>
      <c r="C806" s="20" t="n"/>
      <c r="D806" s="21" t="n"/>
      <c r="E806" s="22">
        <f>IF(D806="","",IFERROR(INDEX(Categories!$C$6:$C$40,MATCH(D806,Categories!$B$6:$B$40,0)),"?"))</f>
        <v/>
      </c>
      <c r="F806" s="23" t="n"/>
      <c r="G806" s="24" t="n"/>
      <c r="H806" s="23" t="n"/>
    </row>
    <row r="807" ht="19" customHeight="1">
      <c r="B807" s="19" t="n"/>
      <c r="C807" s="20" t="n"/>
      <c r="D807" s="21" t="n"/>
      <c r="E807" s="22">
        <f>IF(D807="","",IFERROR(INDEX(Categories!$C$6:$C$40,MATCH(D807,Categories!$B$6:$B$40,0)),"?"))</f>
        <v/>
      </c>
      <c r="F807" s="23" t="n"/>
      <c r="G807" s="24" t="n"/>
      <c r="H807" s="23" t="n"/>
    </row>
    <row r="808" ht="19" customHeight="1">
      <c r="B808" s="19" t="n"/>
      <c r="C808" s="20" t="n"/>
      <c r="D808" s="21" t="n"/>
      <c r="E808" s="22">
        <f>IF(D808="","",IFERROR(INDEX(Categories!$C$6:$C$40,MATCH(D808,Categories!$B$6:$B$40,0)),"?"))</f>
        <v/>
      </c>
      <c r="F808" s="23" t="n"/>
      <c r="G808" s="24" t="n"/>
      <c r="H808" s="23" t="n"/>
    </row>
    <row r="809" ht="19" customHeight="1">
      <c r="B809" s="19" t="n"/>
      <c r="C809" s="20" t="n"/>
      <c r="D809" s="21" t="n"/>
      <c r="E809" s="22">
        <f>IF(D809="","",IFERROR(INDEX(Categories!$C$6:$C$40,MATCH(D809,Categories!$B$6:$B$40,0)),"?"))</f>
        <v/>
      </c>
      <c r="F809" s="23" t="n"/>
      <c r="G809" s="24" t="n"/>
      <c r="H809" s="23" t="n"/>
    </row>
    <row r="810" ht="19" customHeight="1">
      <c r="B810" s="19" t="n"/>
      <c r="C810" s="20" t="n"/>
      <c r="D810" s="21" t="n"/>
      <c r="E810" s="22">
        <f>IF(D810="","",IFERROR(INDEX(Categories!$C$6:$C$40,MATCH(D810,Categories!$B$6:$B$40,0)),"?"))</f>
        <v/>
      </c>
      <c r="F810" s="23" t="n"/>
      <c r="G810" s="24" t="n"/>
      <c r="H810" s="23" t="n"/>
    </row>
    <row r="811" ht="19" customHeight="1">
      <c r="B811" s="19" t="n"/>
      <c r="C811" s="20" t="n"/>
      <c r="D811" s="21" t="n"/>
      <c r="E811" s="22">
        <f>IF(D811="","",IFERROR(INDEX(Categories!$C$6:$C$40,MATCH(D811,Categories!$B$6:$B$40,0)),"?"))</f>
        <v/>
      </c>
      <c r="F811" s="23" t="n"/>
      <c r="G811" s="24" t="n"/>
      <c r="H811" s="23" t="n"/>
    </row>
    <row r="812" ht="19" customHeight="1">
      <c r="B812" s="19" t="n"/>
      <c r="C812" s="20" t="n"/>
      <c r="D812" s="21" t="n"/>
      <c r="E812" s="22">
        <f>IF(D812="","",IFERROR(INDEX(Categories!$C$6:$C$40,MATCH(D812,Categories!$B$6:$B$40,0)),"?"))</f>
        <v/>
      </c>
      <c r="F812" s="23" t="n"/>
      <c r="G812" s="24" t="n"/>
      <c r="H812" s="23" t="n"/>
    </row>
    <row r="813" ht="19" customHeight="1">
      <c r="B813" s="19" t="n"/>
      <c r="C813" s="20" t="n"/>
      <c r="D813" s="21" t="n"/>
      <c r="E813" s="22">
        <f>IF(D813="","",IFERROR(INDEX(Categories!$C$6:$C$40,MATCH(D813,Categories!$B$6:$B$40,0)),"?"))</f>
        <v/>
      </c>
      <c r="F813" s="23" t="n"/>
      <c r="G813" s="24" t="n"/>
      <c r="H813" s="23" t="n"/>
    </row>
    <row r="814" ht="19" customHeight="1">
      <c r="B814" s="19" t="n"/>
      <c r="C814" s="20" t="n"/>
      <c r="D814" s="21" t="n"/>
      <c r="E814" s="22">
        <f>IF(D814="","",IFERROR(INDEX(Categories!$C$6:$C$40,MATCH(D814,Categories!$B$6:$B$40,0)),"?"))</f>
        <v/>
      </c>
      <c r="F814" s="23" t="n"/>
      <c r="G814" s="24" t="n"/>
      <c r="H814" s="23" t="n"/>
    </row>
    <row r="815" ht="19" customHeight="1">
      <c r="B815" s="19" t="n"/>
      <c r="C815" s="20" t="n"/>
      <c r="D815" s="21" t="n"/>
      <c r="E815" s="22">
        <f>IF(D815="","",IFERROR(INDEX(Categories!$C$6:$C$40,MATCH(D815,Categories!$B$6:$B$40,0)),"?"))</f>
        <v/>
      </c>
      <c r="F815" s="23" t="n"/>
      <c r="G815" s="24" t="n"/>
      <c r="H815" s="23" t="n"/>
    </row>
    <row r="816" ht="19" customHeight="1">
      <c r="B816" s="19" t="n"/>
      <c r="C816" s="20" t="n"/>
      <c r="D816" s="21" t="n"/>
      <c r="E816" s="22">
        <f>IF(D816="","",IFERROR(INDEX(Categories!$C$6:$C$40,MATCH(D816,Categories!$B$6:$B$40,0)),"?"))</f>
        <v/>
      </c>
      <c r="F816" s="23" t="n"/>
      <c r="G816" s="24" t="n"/>
      <c r="H816" s="23" t="n"/>
    </row>
    <row r="817" ht="19" customHeight="1">
      <c r="B817" s="19" t="n"/>
      <c r="C817" s="20" t="n"/>
      <c r="D817" s="21" t="n"/>
      <c r="E817" s="22">
        <f>IF(D817="","",IFERROR(INDEX(Categories!$C$6:$C$40,MATCH(D817,Categories!$B$6:$B$40,0)),"?"))</f>
        <v/>
      </c>
      <c r="F817" s="23" t="n"/>
      <c r="G817" s="24" t="n"/>
      <c r="H817" s="23" t="n"/>
    </row>
    <row r="818" ht="19" customHeight="1">
      <c r="B818" s="19" t="n"/>
      <c r="C818" s="20" t="n"/>
      <c r="D818" s="21" t="n"/>
      <c r="E818" s="22">
        <f>IF(D818="","",IFERROR(INDEX(Categories!$C$6:$C$40,MATCH(D818,Categories!$B$6:$B$40,0)),"?"))</f>
        <v/>
      </c>
      <c r="F818" s="23" t="n"/>
      <c r="G818" s="24" t="n"/>
      <c r="H818" s="23" t="n"/>
    </row>
    <row r="819" ht="19" customHeight="1">
      <c r="B819" s="19" t="n"/>
      <c r="C819" s="20" t="n"/>
      <c r="D819" s="21" t="n"/>
      <c r="E819" s="22">
        <f>IF(D819="","",IFERROR(INDEX(Categories!$C$6:$C$40,MATCH(D819,Categories!$B$6:$B$40,0)),"?"))</f>
        <v/>
      </c>
      <c r="F819" s="23" t="n"/>
      <c r="G819" s="24" t="n"/>
      <c r="H819" s="23" t="n"/>
    </row>
    <row r="820" ht="19" customHeight="1">
      <c r="B820" s="19" t="n"/>
      <c r="C820" s="20" t="n"/>
      <c r="D820" s="21" t="n"/>
      <c r="E820" s="22">
        <f>IF(D820="","",IFERROR(INDEX(Categories!$C$6:$C$40,MATCH(D820,Categories!$B$6:$B$40,0)),"?"))</f>
        <v/>
      </c>
      <c r="F820" s="23" t="n"/>
      <c r="G820" s="24" t="n"/>
      <c r="H820" s="23" t="n"/>
    </row>
    <row r="821" ht="19" customHeight="1">
      <c r="B821" s="19" t="n"/>
      <c r="C821" s="20" t="n"/>
      <c r="D821" s="21" t="n"/>
      <c r="E821" s="22">
        <f>IF(D821="","",IFERROR(INDEX(Categories!$C$6:$C$40,MATCH(D821,Categories!$B$6:$B$40,0)),"?"))</f>
        <v/>
      </c>
      <c r="F821" s="23" t="n"/>
      <c r="G821" s="24" t="n"/>
      <c r="H821" s="23" t="n"/>
    </row>
    <row r="822" ht="19" customHeight="1">
      <c r="B822" s="19" t="n"/>
      <c r="C822" s="20" t="n"/>
      <c r="D822" s="21" t="n"/>
      <c r="E822" s="22">
        <f>IF(D822="","",IFERROR(INDEX(Categories!$C$6:$C$40,MATCH(D822,Categories!$B$6:$B$40,0)),"?"))</f>
        <v/>
      </c>
      <c r="F822" s="23" t="n"/>
      <c r="G822" s="24" t="n"/>
      <c r="H822" s="23" t="n"/>
    </row>
    <row r="823" ht="19" customHeight="1">
      <c r="B823" s="19" t="n"/>
      <c r="C823" s="20" t="n"/>
      <c r="D823" s="21" t="n"/>
      <c r="E823" s="22">
        <f>IF(D823="","",IFERROR(INDEX(Categories!$C$6:$C$40,MATCH(D823,Categories!$B$6:$B$40,0)),"?"))</f>
        <v/>
      </c>
      <c r="F823" s="23" t="n"/>
      <c r="G823" s="24" t="n"/>
      <c r="H823" s="23" t="n"/>
    </row>
    <row r="824" ht="19" customHeight="1">
      <c r="B824" s="19" t="n"/>
      <c r="C824" s="20" t="n"/>
      <c r="D824" s="21" t="n"/>
      <c r="E824" s="22">
        <f>IF(D824="","",IFERROR(INDEX(Categories!$C$6:$C$40,MATCH(D824,Categories!$B$6:$B$40,0)),"?"))</f>
        <v/>
      </c>
      <c r="F824" s="23" t="n"/>
      <c r="G824" s="24" t="n"/>
      <c r="H824" s="23" t="n"/>
    </row>
    <row r="825" ht="19" customHeight="1">
      <c r="B825" s="19" t="n"/>
      <c r="C825" s="20" t="n"/>
      <c r="D825" s="21" t="n"/>
      <c r="E825" s="22">
        <f>IF(D825="","",IFERROR(INDEX(Categories!$C$6:$C$40,MATCH(D825,Categories!$B$6:$B$40,0)),"?"))</f>
        <v/>
      </c>
      <c r="F825" s="23" t="n"/>
      <c r="G825" s="24" t="n"/>
      <c r="H825" s="23" t="n"/>
    </row>
    <row r="826" ht="19" customHeight="1">
      <c r="B826" s="19" t="n"/>
      <c r="C826" s="20" t="n"/>
      <c r="D826" s="21" t="n"/>
      <c r="E826" s="22">
        <f>IF(D826="","",IFERROR(INDEX(Categories!$C$6:$C$40,MATCH(D826,Categories!$B$6:$B$40,0)),"?"))</f>
        <v/>
      </c>
      <c r="F826" s="23" t="n"/>
      <c r="G826" s="24" t="n"/>
      <c r="H826" s="23" t="n"/>
    </row>
    <row r="827" ht="19" customHeight="1">
      <c r="B827" s="19" t="n"/>
      <c r="C827" s="20" t="n"/>
      <c r="D827" s="21" t="n"/>
      <c r="E827" s="22">
        <f>IF(D827="","",IFERROR(INDEX(Categories!$C$6:$C$40,MATCH(D827,Categories!$B$6:$B$40,0)),"?"))</f>
        <v/>
      </c>
      <c r="F827" s="23" t="n"/>
      <c r="G827" s="24" t="n"/>
      <c r="H827" s="23" t="n"/>
    </row>
    <row r="828" ht="19" customHeight="1">
      <c r="B828" s="19" t="n"/>
      <c r="C828" s="20" t="n"/>
      <c r="D828" s="21" t="n"/>
      <c r="E828" s="22">
        <f>IF(D828="","",IFERROR(INDEX(Categories!$C$6:$C$40,MATCH(D828,Categories!$B$6:$B$40,0)),"?"))</f>
        <v/>
      </c>
      <c r="F828" s="23" t="n"/>
      <c r="G828" s="24" t="n"/>
      <c r="H828" s="23" t="n"/>
    </row>
    <row r="829" ht="19" customHeight="1">
      <c r="B829" s="19" t="n"/>
      <c r="C829" s="20" t="n"/>
      <c r="D829" s="21" t="n"/>
      <c r="E829" s="22">
        <f>IF(D829="","",IFERROR(INDEX(Categories!$C$6:$C$40,MATCH(D829,Categories!$B$6:$B$40,0)),"?"))</f>
        <v/>
      </c>
      <c r="F829" s="23" t="n"/>
      <c r="G829" s="24" t="n"/>
      <c r="H829" s="23" t="n"/>
    </row>
    <row r="830" ht="19" customHeight="1">
      <c r="B830" s="19" t="n"/>
      <c r="C830" s="20" t="n"/>
      <c r="D830" s="21" t="n"/>
      <c r="E830" s="22">
        <f>IF(D830="","",IFERROR(INDEX(Categories!$C$6:$C$40,MATCH(D830,Categories!$B$6:$B$40,0)),"?"))</f>
        <v/>
      </c>
      <c r="F830" s="23" t="n"/>
      <c r="G830" s="24" t="n"/>
      <c r="H830" s="23" t="n"/>
    </row>
    <row r="831" ht="19" customHeight="1">
      <c r="B831" s="19" t="n"/>
      <c r="C831" s="20" t="n"/>
      <c r="D831" s="21" t="n"/>
      <c r="E831" s="22">
        <f>IF(D831="","",IFERROR(INDEX(Categories!$C$6:$C$40,MATCH(D831,Categories!$B$6:$B$40,0)),"?"))</f>
        <v/>
      </c>
      <c r="F831" s="23" t="n"/>
      <c r="G831" s="24" t="n"/>
      <c r="H831" s="23" t="n"/>
    </row>
    <row r="832" ht="19" customHeight="1">
      <c r="B832" s="19" t="n"/>
      <c r="C832" s="20" t="n"/>
      <c r="D832" s="21" t="n"/>
      <c r="E832" s="22">
        <f>IF(D832="","",IFERROR(INDEX(Categories!$C$6:$C$40,MATCH(D832,Categories!$B$6:$B$40,0)),"?"))</f>
        <v/>
      </c>
      <c r="F832" s="23" t="n"/>
      <c r="G832" s="24" t="n"/>
      <c r="H832" s="23" t="n"/>
    </row>
    <row r="833" ht="19" customHeight="1">
      <c r="B833" s="19" t="n"/>
      <c r="C833" s="20" t="n"/>
      <c r="D833" s="21" t="n"/>
      <c r="E833" s="22">
        <f>IF(D833="","",IFERROR(INDEX(Categories!$C$6:$C$40,MATCH(D833,Categories!$B$6:$B$40,0)),"?"))</f>
        <v/>
      </c>
      <c r="F833" s="23" t="n"/>
      <c r="G833" s="24" t="n"/>
      <c r="H833" s="23" t="n"/>
    </row>
    <row r="834" ht="19" customHeight="1">
      <c r="B834" s="19" t="n"/>
      <c r="C834" s="20" t="n"/>
      <c r="D834" s="21" t="n"/>
      <c r="E834" s="22">
        <f>IF(D834="","",IFERROR(INDEX(Categories!$C$6:$C$40,MATCH(D834,Categories!$B$6:$B$40,0)),"?"))</f>
        <v/>
      </c>
      <c r="F834" s="23" t="n"/>
      <c r="G834" s="24" t="n"/>
      <c r="H834" s="23" t="n"/>
    </row>
    <row r="835" ht="19" customHeight="1">
      <c r="B835" s="19" t="n"/>
      <c r="C835" s="20" t="n"/>
      <c r="D835" s="21" t="n"/>
      <c r="E835" s="22">
        <f>IF(D835="","",IFERROR(INDEX(Categories!$C$6:$C$40,MATCH(D835,Categories!$B$6:$B$40,0)),"?"))</f>
        <v/>
      </c>
      <c r="F835" s="23" t="n"/>
      <c r="G835" s="24" t="n"/>
      <c r="H835" s="23" t="n"/>
    </row>
    <row r="836" ht="19" customHeight="1">
      <c r="B836" s="19" t="n"/>
      <c r="C836" s="20" t="n"/>
      <c r="D836" s="21" t="n"/>
      <c r="E836" s="22">
        <f>IF(D836="","",IFERROR(INDEX(Categories!$C$6:$C$40,MATCH(D836,Categories!$B$6:$B$40,0)),"?"))</f>
        <v/>
      </c>
      <c r="F836" s="23" t="n"/>
      <c r="G836" s="24" t="n"/>
      <c r="H836" s="23" t="n"/>
    </row>
    <row r="837" ht="19" customHeight="1">
      <c r="B837" s="19" t="n"/>
      <c r="C837" s="20" t="n"/>
      <c r="D837" s="21" t="n"/>
      <c r="E837" s="22">
        <f>IF(D837="","",IFERROR(INDEX(Categories!$C$6:$C$40,MATCH(D837,Categories!$B$6:$B$40,0)),"?"))</f>
        <v/>
      </c>
      <c r="F837" s="23" t="n"/>
      <c r="G837" s="24" t="n"/>
      <c r="H837" s="23" t="n"/>
    </row>
    <row r="838" ht="19" customHeight="1">
      <c r="B838" s="19" t="n"/>
      <c r="C838" s="20" t="n"/>
      <c r="D838" s="21" t="n"/>
      <c r="E838" s="22">
        <f>IF(D838="","",IFERROR(INDEX(Categories!$C$6:$C$40,MATCH(D838,Categories!$B$6:$B$40,0)),"?"))</f>
        <v/>
      </c>
      <c r="F838" s="23" t="n"/>
      <c r="G838" s="24" t="n"/>
      <c r="H838" s="23" t="n"/>
    </row>
    <row r="839" ht="19" customHeight="1">
      <c r="B839" s="19" t="n"/>
      <c r="C839" s="20" t="n"/>
      <c r="D839" s="21" t="n"/>
      <c r="E839" s="22">
        <f>IF(D839="","",IFERROR(INDEX(Categories!$C$6:$C$40,MATCH(D839,Categories!$B$6:$B$40,0)),"?"))</f>
        <v/>
      </c>
      <c r="F839" s="23" t="n"/>
      <c r="G839" s="24" t="n"/>
      <c r="H839" s="23" t="n"/>
    </row>
    <row r="840" ht="19" customHeight="1">
      <c r="B840" s="19" t="n"/>
      <c r="C840" s="20" t="n"/>
      <c r="D840" s="21" t="n"/>
      <c r="E840" s="22">
        <f>IF(D840="","",IFERROR(INDEX(Categories!$C$6:$C$40,MATCH(D840,Categories!$B$6:$B$40,0)),"?"))</f>
        <v/>
      </c>
      <c r="F840" s="23" t="n"/>
      <c r="G840" s="24" t="n"/>
      <c r="H840" s="23" t="n"/>
    </row>
    <row r="841" ht="19" customHeight="1">
      <c r="B841" s="19" t="n"/>
      <c r="C841" s="20" t="n"/>
      <c r="D841" s="21" t="n"/>
      <c r="E841" s="22">
        <f>IF(D841="","",IFERROR(INDEX(Categories!$C$6:$C$40,MATCH(D841,Categories!$B$6:$B$40,0)),"?"))</f>
        <v/>
      </c>
      <c r="F841" s="23" t="n"/>
      <c r="G841" s="24" t="n"/>
      <c r="H841" s="23" t="n"/>
    </row>
    <row r="842" ht="19" customHeight="1">
      <c r="B842" s="19" t="n"/>
      <c r="C842" s="20" t="n"/>
      <c r="D842" s="21" t="n"/>
      <c r="E842" s="22">
        <f>IF(D842="","",IFERROR(INDEX(Categories!$C$6:$C$40,MATCH(D842,Categories!$B$6:$B$40,0)),"?"))</f>
        <v/>
      </c>
      <c r="F842" s="23" t="n"/>
      <c r="G842" s="24" t="n"/>
      <c r="H842" s="23" t="n"/>
    </row>
    <row r="843" ht="19" customHeight="1">
      <c r="B843" s="19" t="n"/>
      <c r="C843" s="20" t="n"/>
      <c r="D843" s="21" t="n"/>
      <c r="E843" s="22">
        <f>IF(D843="","",IFERROR(INDEX(Categories!$C$6:$C$40,MATCH(D843,Categories!$B$6:$B$40,0)),"?"))</f>
        <v/>
      </c>
      <c r="F843" s="23" t="n"/>
      <c r="G843" s="24" t="n"/>
      <c r="H843" s="23" t="n"/>
    </row>
    <row r="844" ht="19" customHeight="1">
      <c r="B844" s="19" t="n"/>
      <c r="C844" s="20" t="n"/>
      <c r="D844" s="21" t="n"/>
      <c r="E844" s="22">
        <f>IF(D844="","",IFERROR(INDEX(Categories!$C$6:$C$40,MATCH(D844,Categories!$B$6:$B$40,0)),"?"))</f>
        <v/>
      </c>
      <c r="F844" s="23" t="n"/>
      <c r="G844" s="24" t="n"/>
      <c r="H844" s="23" t="n"/>
    </row>
    <row r="845" ht="19" customHeight="1">
      <c r="B845" s="19" t="n"/>
      <c r="C845" s="20" t="n"/>
      <c r="D845" s="21" t="n"/>
      <c r="E845" s="22">
        <f>IF(D845="","",IFERROR(INDEX(Categories!$C$6:$C$40,MATCH(D845,Categories!$B$6:$B$40,0)),"?"))</f>
        <v/>
      </c>
      <c r="F845" s="23" t="n"/>
      <c r="G845" s="24" t="n"/>
      <c r="H845" s="23" t="n"/>
    </row>
    <row r="846" ht="19" customHeight="1">
      <c r="B846" s="19" t="n"/>
      <c r="C846" s="20" t="n"/>
      <c r="D846" s="21" t="n"/>
      <c r="E846" s="22">
        <f>IF(D846="","",IFERROR(INDEX(Categories!$C$6:$C$40,MATCH(D846,Categories!$B$6:$B$40,0)),"?"))</f>
        <v/>
      </c>
      <c r="F846" s="23" t="n"/>
      <c r="G846" s="24" t="n"/>
      <c r="H846" s="23" t="n"/>
    </row>
    <row r="847" ht="19" customHeight="1">
      <c r="B847" s="19" t="n"/>
      <c r="C847" s="20" t="n"/>
      <c r="D847" s="21" t="n"/>
      <c r="E847" s="22">
        <f>IF(D847="","",IFERROR(INDEX(Categories!$C$6:$C$40,MATCH(D847,Categories!$B$6:$B$40,0)),"?"))</f>
        <v/>
      </c>
      <c r="F847" s="23" t="n"/>
      <c r="G847" s="24" t="n"/>
      <c r="H847" s="23" t="n"/>
    </row>
    <row r="848" ht="19" customHeight="1">
      <c r="B848" s="19" t="n"/>
      <c r="C848" s="20" t="n"/>
      <c r="D848" s="21" t="n"/>
      <c r="E848" s="22">
        <f>IF(D848="","",IFERROR(INDEX(Categories!$C$6:$C$40,MATCH(D848,Categories!$B$6:$B$40,0)),"?"))</f>
        <v/>
      </c>
      <c r="F848" s="23" t="n"/>
      <c r="G848" s="24" t="n"/>
      <c r="H848" s="23" t="n"/>
    </row>
    <row r="849" ht="19" customHeight="1">
      <c r="B849" s="19" t="n"/>
      <c r="C849" s="20" t="n"/>
      <c r="D849" s="21" t="n"/>
      <c r="E849" s="22">
        <f>IF(D849="","",IFERROR(INDEX(Categories!$C$6:$C$40,MATCH(D849,Categories!$B$6:$B$40,0)),"?"))</f>
        <v/>
      </c>
      <c r="F849" s="23" t="n"/>
      <c r="G849" s="24" t="n"/>
      <c r="H849" s="23" t="n"/>
    </row>
    <row r="850" ht="19" customHeight="1">
      <c r="B850" s="19" t="n"/>
      <c r="C850" s="20" t="n"/>
      <c r="D850" s="21" t="n"/>
      <c r="E850" s="22">
        <f>IF(D850="","",IFERROR(INDEX(Categories!$C$6:$C$40,MATCH(D850,Categories!$B$6:$B$40,0)),"?"))</f>
        <v/>
      </c>
      <c r="F850" s="23" t="n"/>
      <c r="G850" s="24" t="n"/>
      <c r="H850" s="23" t="n"/>
    </row>
    <row r="851" ht="19" customHeight="1">
      <c r="B851" s="19" t="n"/>
      <c r="C851" s="20" t="n"/>
      <c r="D851" s="21" t="n"/>
      <c r="E851" s="22">
        <f>IF(D851="","",IFERROR(INDEX(Categories!$C$6:$C$40,MATCH(D851,Categories!$B$6:$B$40,0)),"?"))</f>
        <v/>
      </c>
      <c r="F851" s="23" t="n"/>
      <c r="G851" s="24" t="n"/>
      <c r="H851" s="23" t="n"/>
    </row>
    <row r="852" ht="19" customHeight="1">
      <c r="B852" s="19" t="n"/>
      <c r="C852" s="20" t="n"/>
      <c r="D852" s="21" t="n"/>
      <c r="E852" s="22">
        <f>IF(D852="","",IFERROR(INDEX(Categories!$C$6:$C$40,MATCH(D852,Categories!$B$6:$B$40,0)),"?"))</f>
        <v/>
      </c>
      <c r="F852" s="23" t="n"/>
      <c r="G852" s="24" t="n"/>
      <c r="H852" s="23" t="n"/>
    </row>
    <row r="853" ht="19" customHeight="1">
      <c r="B853" s="19" t="n"/>
      <c r="C853" s="20" t="n"/>
      <c r="D853" s="21" t="n"/>
      <c r="E853" s="22">
        <f>IF(D853="","",IFERROR(INDEX(Categories!$C$6:$C$40,MATCH(D853,Categories!$B$6:$B$40,0)),"?"))</f>
        <v/>
      </c>
      <c r="F853" s="23" t="n"/>
      <c r="G853" s="24" t="n"/>
      <c r="H853" s="23" t="n"/>
    </row>
    <row r="854" ht="19" customHeight="1">
      <c r="B854" s="19" t="n"/>
      <c r="C854" s="20" t="n"/>
      <c r="D854" s="21" t="n"/>
      <c r="E854" s="22">
        <f>IF(D854="","",IFERROR(INDEX(Categories!$C$6:$C$40,MATCH(D854,Categories!$B$6:$B$40,0)),"?"))</f>
        <v/>
      </c>
      <c r="F854" s="23" t="n"/>
      <c r="G854" s="24" t="n"/>
      <c r="H854" s="23" t="n"/>
    </row>
    <row r="855" ht="19" customHeight="1">
      <c r="B855" s="19" t="n"/>
      <c r="C855" s="20" t="n"/>
      <c r="D855" s="21" t="n"/>
      <c r="E855" s="22">
        <f>IF(D855="","",IFERROR(INDEX(Categories!$C$6:$C$40,MATCH(D855,Categories!$B$6:$B$40,0)),"?"))</f>
        <v/>
      </c>
      <c r="F855" s="23" t="n"/>
      <c r="G855" s="24" t="n"/>
      <c r="H855" s="23" t="n"/>
    </row>
    <row r="856" ht="19" customHeight="1">
      <c r="B856" s="19" t="n"/>
      <c r="C856" s="20" t="n"/>
      <c r="D856" s="21" t="n"/>
      <c r="E856" s="22">
        <f>IF(D856="","",IFERROR(INDEX(Categories!$C$6:$C$40,MATCH(D856,Categories!$B$6:$B$40,0)),"?"))</f>
        <v/>
      </c>
      <c r="F856" s="23" t="n"/>
      <c r="G856" s="24" t="n"/>
      <c r="H856" s="23" t="n"/>
    </row>
    <row r="857" ht="19" customHeight="1">
      <c r="B857" s="19" t="n"/>
      <c r="C857" s="20" t="n"/>
      <c r="D857" s="21" t="n"/>
      <c r="E857" s="22">
        <f>IF(D857="","",IFERROR(INDEX(Categories!$C$6:$C$40,MATCH(D857,Categories!$B$6:$B$40,0)),"?"))</f>
        <v/>
      </c>
      <c r="F857" s="23" t="n"/>
      <c r="G857" s="24" t="n"/>
      <c r="H857" s="23" t="n"/>
    </row>
    <row r="858" ht="19" customHeight="1">
      <c r="B858" s="19" t="n"/>
      <c r="C858" s="20" t="n"/>
      <c r="D858" s="21" t="n"/>
      <c r="E858" s="22">
        <f>IF(D858="","",IFERROR(INDEX(Categories!$C$6:$C$40,MATCH(D858,Categories!$B$6:$B$40,0)),"?"))</f>
        <v/>
      </c>
      <c r="F858" s="23" t="n"/>
      <c r="G858" s="24" t="n"/>
      <c r="H858" s="23" t="n"/>
    </row>
    <row r="859" ht="19" customHeight="1">
      <c r="B859" s="19" t="n"/>
      <c r="C859" s="20" t="n"/>
      <c r="D859" s="21" t="n"/>
      <c r="E859" s="22">
        <f>IF(D859="","",IFERROR(INDEX(Categories!$C$6:$C$40,MATCH(D859,Categories!$B$6:$B$40,0)),"?"))</f>
        <v/>
      </c>
      <c r="F859" s="23" t="n"/>
      <c r="G859" s="24" t="n"/>
      <c r="H859" s="23" t="n"/>
    </row>
    <row r="860" ht="19" customHeight="1">
      <c r="B860" s="19" t="n"/>
      <c r="C860" s="20" t="n"/>
      <c r="D860" s="21" t="n"/>
      <c r="E860" s="22">
        <f>IF(D860="","",IFERROR(INDEX(Categories!$C$6:$C$40,MATCH(D860,Categories!$B$6:$B$40,0)),"?"))</f>
        <v/>
      </c>
      <c r="F860" s="23" t="n"/>
      <c r="G860" s="24" t="n"/>
      <c r="H860" s="23" t="n"/>
    </row>
    <row r="861" ht="19" customHeight="1">
      <c r="B861" s="19" t="n"/>
      <c r="C861" s="20" t="n"/>
      <c r="D861" s="21" t="n"/>
      <c r="E861" s="22">
        <f>IF(D861="","",IFERROR(INDEX(Categories!$C$6:$C$40,MATCH(D861,Categories!$B$6:$B$40,0)),"?"))</f>
        <v/>
      </c>
      <c r="F861" s="23" t="n"/>
      <c r="G861" s="24" t="n"/>
      <c r="H861" s="23" t="n"/>
    </row>
    <row r="862" ht="19" customHeight="1">
      <c r="B862" s="19" t="n"/>
      <c r="C862" s="20" t="n"/>
      <c r="D862" s="21" t="n"/>
      <c r="E862" s="22">
        <f>IF(D862="","",IFERROR(INDEX(Categories!$C$6:$C$40,MATCH(D862,Categories!$B$6:$B$40,0)),"?"))</f>
        <v/>
      </c>
      <c r="F862" s="23" t="n"/>
      <c r="G862" s="24" t="n"/>
      <c r="H862" s="23" t="n"/>
    </row>
    <row r="863" ht="19" customHeight="1">
      <c r="B863" s="19" t="n"/>
      <c r="C863" s="20" t="n"/>
      <c r="D863" s="21" t="n"/>
      <c r="E863" s="22">
        <f>IF(D863="","",IFERROR(INDEX(Categories!$C$6:$C$40,MATCH(D863,Categories!$B$6:$B$40,0)),"?"))</f>
        <v/>
      </c>
      <c r="F863" s="23" t="n"/>
      <c r="G863" s="24" t="n"/>
      <c r="H863" s="23" t="n"/>
    </row>
    <row r="864" ht="19" customHeight="1">
      <c r="B864" s="19" t="n"/>
      <c r="C864" s="20" t="n"/>
      <c r="D864" s="21" t="n"/>
      <c r="E864" s="22">
        <f>IF(D864="","",IFERROR(INDEX(Categories!$C$6:$C$40,MATCH(D864,Categories!$B$6:$B$40,0)),"?"))</f>
        <v/>
      </c>
      <c r="F864" s="23" t="n"/>
      <c r="G864" s="24" t="n"/>
      <c r="H864" s="23" t="n"/>
    </row>
    <row r="865" ht="19" customHeight="1">
      <c r="B865" s="19" t="n"/>
      <c r="C865" s="20" t="n"/>
      <c r="D865" s="21" t="n"/>
      <c r="E865" s="22">
        <f>IF(D865="","",IFERROR(INDEX(Categories!$C$6:$C$40,MATCH(D865,Categories!$B$6:$B$40,0)),"?"))</f>
        <v/>
      </c>
      <c r="F865" s="23" t="n"/>
      <c r="G865" s="24" t="n"/>
      <c r="H865" s="23" t="n"/>
    </row>
    <row r="866" ht="19" customHeight="1">
      <c r="B866" s="19" t="n"/>
      <c r="C866" s="20" t="n"/>
      <c r="D866" s="21" t="n"/>
      <c r="E866" s="22">
        <f>IF(D866="","",IFERROR(INDEX(Categories!$C$6:$C$40,MATCH(D866,Categories!$B$6:$B$40,0)),"?"))</f>
        <v/>
      </c>
      <c r="F866" s="23" t="n"/>
      <c r="G866" s="24" t="n"/>
      <c r="H866" s="23" t="n"/>
    </row>
    <row r="867" ht="19" customHeight="1">
      <c r="B867" s="19" t="n"/>
      <c r="C867" s="20" t="n"/>
      <c r="D867" s="21" t="n"/>
      <c r="E867" s="22">
        <f>IF(D867="","",IFERROR(INDEX(Categories!$C$6:$C$40,MATCH(D867,Categories!$B$6:$B$40,0)),"?"))</f>
        <v/>
      </c>
      <c r="F867" s="23" t="n"/>
      <c r="G867" s="24" t="n"/>
      <c r="H867" s="23" t="n"/>
    </row>
    <row r="868" ht="19" customHeight="1">
      <c r="B868" s="19" t="n"/>
      <c r="C868" s="20" t="n"/>
      <c r="D868" s="21" t="n"/>
      <c r="E868" s="22">
        <f>IF(D868="","",IFERROR(INDEX(Categories!$C$6:$C$40,MATCH(D868,Categories!$B$6:$B$40,0)),"?"))</f>
        <v/>
      </c>
      <c r="F868" s="23" t="n"/>
      <c r="G868" s="24" t="n"/>
      <c r="H868" s="23" t="n"/>
    </row>
    <row r="869" ht="19" customHeight="1">
      <c r="B869" s="19" t="n"/>
      <c r="C869" s="20" t="n"/>
      <c r="D869" s="21" t="n"/>
      <c r="E869" s="22">
        <f>IF(D869="","",IFERROR(INDEX(Categories!$C$6:$C$40,MATCH(D869,Categories!$B$6:$B$40,0)),"?"))</f>
        <v/>
      </c>
      <c r="F869" s="23" t="n"/>
      <c r="G869" s="24" t="n"/>
      <c r="H869" s="23" t="n"/>
    </row>
    <row r="870" ht="19" customHeight="1">
      <c r="B870" s="19" t="n"/>
      <c r="C870" s="20" t="n"/>
      <c r="D870" s="21" t="n"/>
      <c r="E870" s="22">
        <f>IF(D870="","",IFERROR(INDEX(Categories!$C$6:$C$40,MATCH(D870,Categories!$B$6:$B$40,0)),"?"))</f>
        <v/>
      </c>
      <c r="F870" s="23" t="n"/>
      <c r="G870" s="24" t="n"/>
      <c r="H870" s="23" t="n"/>
    </row>
    <row r="871" ht="19" customHeight="1">
      <c r="B871" s="19" t="n"/>
      <c r="C871" s="20" t="n"/>
      <c r="D871" s="21" t="n"/>
      <c r="E871" s="22">
        <f>IF(D871="","",IFERROR(INDEX(Categories!$C$6:$C$40,MATCH(D871,Categories!$B$6:$B$40,0)),"?"))</f>
        <v/>
      </c>
      <c r="F871" s="23" t="n"/>
      <c r="G871" s="24" t="n"/>
      <c r="H871" s="23" t="n"/>
    </row>
    <row r="872" ht="19" customHeight="1">
      <c r="B872" s="19" t="n"/>
      <c r="C872" s="20" t="n"/>
      <c r="D872" s="21" t="n"/>
      <c r="E872" s="22">
        <f>IF(D872="","",IFERROR(INDEX(Categories!$C$6:$C$40,MATCH(D872,Categories!$B$6:$B$40,0)),"?"))</f>
        <v/>
      </c>
      <c r="F872" s="23" t="n"/>
      <c r="G872" s="24" t="n"/>
      <c r="H872" s="23" t="n"/>
    </row>
    <row r="873" ht="19" customHeight="1">
      <c r="B873" s="19" t="n"/>
      <c r="C873" s="20" t="n"/>
      <c r="D873" s="21" t="n"/>
      <c r="E873" s="22">
        <f>IF(D873="","",IFERROR(INDEX(Categories!$C$6:$C$40,MATCH(D873,Categories!$B$6:$B$40,0)),"?"))</f>
        <v/>
      </c>
      <c r="F873" s="23" t="n"/>
      <c r="G873" s="24" t="n"/>
      <c r="H873" s="23" t="n"/>
    </row>
    <row r="874" ht="19" customHeight="1">
      <c r="B874" s="19" t="n"/>
      <c r="C874" s="20" t="n"/>
      <c r="D874" s="21" t="n"/>
      <c r="E874" s="22">
        <f>IF(D874="","",IFERROR(INDEX(Categories!$C$6:$C$40,MATCH(D874,Categories!$B$6:$B$40,0)),"?"))</f>
        <v/>
      </c>
      <c r="F874" s="23" t="n"/>
      <c r="G874" s="24" t="n"/>
      <c r="H874" s="23" t="n"/>
    </row>
    <row r="875" ht="19" customHeight="1">
      <c r="B875" s="19" t="n"/>
      <c r="C875" s="20" t="n"/>
      <c r="D875" s="21" t="n"/>
      <c r="E875" s="22">
        <f>IF(D875="","",IFERROR(INDEX(Categories!$C$6:$C$40,MATCH(D875,Categories!$B$6:$B$40,0)),"?"))</f>
        <v/>
      </c>
      <c r="F875" s="23" t="n"/>
      <c r="G875" s="24" t="n"/>
      <c r="H875" s="23" t="n"/>
    </row>
    <row r="876" ht="19" customHeight="1">
      <c r="B876" s="19" t="n"/>
      <c r="C876" s="20" t="n"/>
      <c r="D876" s="21" t="n"/>
      <c r="E876" s="22">
        <f>IF(D876="","",IFERROR(INDEX(Categories!$C$6:$C$40,MATCH(D876,Categories!$B$6:$B$40,0)),"?"))</f>
        <v/>
      </c>
      <c r="F876" s="23" t="n"/>
      <c r="G876" s="24" t="n"/>
      <c r="H876" s="23" t="n"/>
    </row>
    <row r="877" ht="19" customHeight="1">
      <c r="B877" s="19" t="n"/>
      <c r="C877" s="20" t="n"/>
      <c r="D877" s="21" t="n"/>
      <c r="E877" s="22">
        <f>IF(D877="","",IFERROR(INDEX(Categories!$C$6:$C$40,MATCH(D877,Categories!$B$6:$B$40,0)),"?"))</f>
        <v/>
      </c>
      <c r="F877" s="23" t="n"/>
      <c r="G877" s="24" t="n"/>
      <c r="H877" s="23" t="n"/>
    </row>
    <row r="878" ht="19" customHeight="1">
      <c r="B878" s="19" t="n"/>
      <c r="C878" s="20" t="n"/>
      <c r="D878" s="21" t="n"/>
      <c r="E878" s="22">
        <f>IF(D878="","",IFERROR(INDEX(Categories!$C$6:$C$40,MATCH(D878,Categories!$B$6:$B$40,0)),"?"))</f>
        <v/>
      </c>
      <c r="F878" s="23" t="n"/>
      <c r="G878" s="24" t="n"/>
      <c r="H878" s="23" t="n"/>
    </row>
    <row r="879" ht="19" customHeight="1">
      <c r="B879" s="19" t="n"/>
      <c r="C879" s="20" t="n"/>
      <c r="D879" s="21" t="n"/>
      <c r="E879" s="22">
        <f>IF(D879="","",IFERROR(INDEX(Categories!$C$6:$C$40,MATCH(D879,Categories!$B$6:$B$40,0)),"?"))</f>
        <v/>
      </c>
      <c r="F879" s="23" t="n"/>
      <c r="G879" s="24" t="n"/>
      <c r="H879" s="23" t="n"/>
    </row>
    <row r="880" ht="19" customHeight="1">
      <c r="B880" s="19" t="n"/>
      <c r="C880" s="20" t="n"/>
      <c r="D880" s="21" t="n"/>
      <c r="E880" s="22">
        <f>IF(D880="","",IFERROR(INDEX(Categories!$C$6:$C$40,MATCH(D880,Categories!$B$6:$B$40,0)),"?"))</f>
        <v/>
      </c>
      <c r="F880" s="23" t="n"/>
      <c r="G880" s="24" t="n"/>
      <c r="H880" s="23" t="n"/>
    </row>
    <row r="881" ht="19" customHeight="1">
      <c r="B881" s="19" t="n"/>
      <c r="C881" s="20" t="n"/>
      <c r="D881" s="21" t="n"/>
      <c r="E881" s="22">
        <f>IF(D881="","",IFERROR(INDEX(Categories!$C$6:$C$40,MATCH(D881,Categories!$B$6:$B$40,0)),"?"))</f>
        <v/>
      </c>
      <c r="F881" s="23" t="n"/>
      <c r="G881" s="24" t="n"/>
      <c r="H881" s="23" t="n"/>
    </row>
    <row r="882" ht="19" customHeight="1">
      <c r="B882" s="19" t="n"/>
      <c r="C882" s="20" t="n"/>
      <c r="D882" s="21" t="n"/>
      <c r="E882" s="22">
        <f>IF(D882="","",IFERROR(INDEX(Categories!$C$6:$C$40,MATCH(D882,Categories!$B$6:$B$40,0)),"?"))</f>
        <v/>
      </c>
      <c r="F882" s="23" t="n"/>
      <c r="G882" s="24" t="n"/>
      <c r="H882" s="23" t="n"/>
    </row>
    <row r="883" ht="19" customHeight="1">
      <c r="B883" s="19" t="n"/>
      <c r="C883" s="20" t="n"/>
      <c r="D883" s="21" t="n"/>
      <c r="E883" s="22">
        <f>IF(D883="","",IFERROR(INDEX(Categories!$C$6:$C$40,MATCH(D883,Categories!$B$6:$B$40,0)),"?"))</f>
        <v/>
      </c>
      <c r="F883" s="23" t="n"/>
      <c r="G883" s="24" t="n"/>
      <c r="H883" s="23" t="n"/>
    </row>
    <row r="884" ht="19" customHeight="1">
      <c r="B884" s="19" t="n"/>
      <c r="C884" s="20" t="n"/>
      <c r="D884" s="21" t="n"/>
      <c r="E884" s="22">
        <f>IF(D884="","",IFERROR(INDEX(Categories!$C$6:$C$40,MATCH(D884,Categories!$B$6:$B$40,0)),"?"))</f>
        <v/>
      </c>
      <c r="F884" s="23" t="n"/>
      <c r="G884" s="24" t="n"/>
      <c r="H884" s="23" t="n"/>
    </row>
    <row r="885" ht="19" customHeight="1">
      <c r="B885" s="19" t="n"/>
      <c r="C885" s="20" t="n"/>
      <c r="D885" s="21" t="n"/>
      <c r="E885" s="22">
        <f>IF(D885="","",IFERROR(INDEX(Categories!$C$6:$C$40,MATCH(D885,Categories!$B$6:$B$40,0)),"?"))</f>
        <v/>
      </c>
      <c r="F885" s="23" t="n"/>
      <c r="G885" s="24" t="n"/>
      <c r="H885" s="23" t="n"/>
    </row>
    <row r="886" ht="19" customHeight="1">
      <c r="B886" s="19" t="n"/>
      <c r="C886" s="20" t="n"/>
      <c r="D886" s="21" t="n"/>
      <c r="E886" s="22">
        <f>IF(D886="","",IFERROR(INDEX(Categories!$C$6:$C$40,MATCH(D886,Categories!$B$6:$B$40,0)),"?"))</f>
        <v/>
      </c>
      <c r="F886" s="23" t="n"/>
      <c r="G886" s="24" t="n"/>
      <c r="H886" s="23" t="n"/>
    </row>
    <row r="887" ht="19" customHeight="1">
      <c r="B887" s="19" t="n"/>
      <c r="C887" s="20" t="n"/>
      <c r="D887" s="21" t="n"/>
      <c r="E887" s="22">
        <f>IF(D887="","",IFERROR(INDEX(Categories!$C$6:$C$40,MATCH(D887,Categories!$B$6:$B$40,0)),"?"))</f>
        <v/>
      </c>
      <c r="F887" s="23" t="n"/>
      <c r="G887" s="24" t="n"/>
      <c r="H887" s="23" t="n"/>
    </row>
    <row r="888" ht="19" customHeight="1">
      <c r="B888" s="19" t="n"/>
      <c r="C888" s="20" t="n"/>
      <c r="D888" s="21" t="n"/>
      <c r="E888" s="22">
        <f>IF(D888="","",IFERROR(INDEX(Categories!$C$6:$C$40,MATCH(D888,Categories!$B$6:$B$40,0)),"?"))</f>
        <v/>
      </c>
      <c r="F888" s="23" t="n"/>
      <c r="G888" s="24" t="n"/>
      <c r="H888" s="23" t="n"/>
    </row>
    <row r="889" ht="19" customHeight="1">
      <c r="B889" s="19" t="n"/>
      <c r="C889" s="20" t="n"/>
      <c r="D889" s="21" t="n"/>
      <c r="E889" s="22">
        <f>IF(D889="","",IFERROR(INDEX(Categories!$C$6:$C$40,MATCH(D889,Categories!$B$6:$B$40,0)),"?"))</f>
        <v/>
      </c>
      <c r="F889" s="23" t="n"/>
      <c r="G889" s="24" t="n"/>
      <c r="H889" s="23" t="n"/>
    </row>
    <row r="890" ht="19" customHeight="1">
      <c r="B890" s="19" t="n"/>
      <c r="C890" s="20" t="n"/>
      <c r="D890" s="21" t="n"/>
      <c r="E890" s="22">
        <f>IF(D890="","",IFERROR(INDEX(Categories!$C$6:$C$40,MATCH(D890,Categories!$B$6:$B$40,0)),"?"))</f>
        <v/>
      </c>
      <c r="F890" s="23" t="n"/>
      <c r="G890" s="24" t="n"/>
      <c r="H890" s="23" t="n"/>
    </row>
    <row r="891" ht="19" customHeight="1">
      <c r="B891" s="19" t="n"/>
      <c r="C891" s="20" t="n"/>
      <c r="D891" s="21" t="n"/>
      <c r="E891" s="22">
        <f>IF(D891="","",IFERROR(INDEX(Categories!$C$6:$C$40,MATCH(D891,Categories!$B$6:$B$40,0)),"?"))</f>
        <v/>
      </c>
      <c r="F891" s="23" t="n"/>
      <c r="G891" s="24" t="n"/>
      <c r="H891" s="23" t="n"/>
    </row>
    <row r="892" ht="19" customHeight="1">
      <c r="B892" s="19" t="n"/>
      <c r="C892" s="20" t="n"/>
      <c r="D892" s="21" t="n"/>
      <c r="E892" s="22">
        <f>IF(D892="","",IFERROR(INDEX(Categories!$C$6:$C$40,MATCH(D892,Categories!$B$6:$B$40,0)),"?"))</f>
        <v/>
      </c>
      <c r="F892" s="23" t="n"/>
      <c r="G892" s="24" t="n"/>
      <c r="H892" s="23" t="n"/>
    </row>
    <row r="893" ht="19" customHeight="1">
      <c r="B893" s="19" t="n"/>
      <c r="C893" s="20" t="n"/>
      <c r="D893" s="21" t="n"/>
      <c r="E893" s="22">
        <f>IF(D893="","",IFERROR(INDEX(Categories!$C$6:$C$40,MATCH(D893,Categories!$B$6:$B$40,0)),"?"))</f>
        <v/>
      </c>
      <c r="F893" s="23" t="n"/>
      <c r="G893" s="24" t="n"/>
      <c r="H893" s="23" t="n"/>
    </row>
    <row r="894" ht="19" customHeight="1">
      <c r="B894" s="19" t="n"/>
      <c r="C894" s="20" t="n"/>
      <c r="D894" s="21" t="n"/>
      <c r="E894" s="22">
        <f>IF(D894="","",IFERROR(INDEX(Categories!$C$6:$C$40,MATCH(D894,Categories!$B$6:$B$40,0)),"?"))</f>
        <v/>
      </c>
      <c r="F894" s="23" t="n"/>
      <c r="G894" s="24" t="n"/>
      <c r="H894" s="23" t="n"/>
    </row>
    <row r="895" ht="19" customHeight="1">
      <c r="B895" s="19" t="n"/>
      <c r="C895" s="20" t="n"/>
      <c r="D895" s="21" t="n"/>
      <c r="E895" s="22">
        <f>IF(D895="","",IFERROR(INDEX(Categories!$C$6:$C$40,MATCH(D895,Categories!$B$6:$B$40,0)),"?"))</f>
        <v/>
      </c>
      <c r="F895" s="23" t="n"/>
      <c r="G895" s="24" t="n"/>
      <c r="H895" s="23" t="n"/>
    </row>
    <row r="896" ht="19" customHeight="1">
      <c r="B896" s="19" t="n"/>
      <c r="C896" s="20" t="n"/>
      <c r="D896" s="21" t="n"/>
      <c r="E896" s="22">
        <f>IF(D896="","",IFERROR(INDEX(Categories!$C$6:$C$40,MATCH(D896,Categories!$B$6:$B$40,0)),"?"))</f>
        <v/>
      </c>
      <c r="F896" s="23" t="n"/>
      <c r="G896" s="24" t="n"/>
      <c r="H896" s="23" t="n"/>
    </row>
    <row r="897" ht="19" customHeight="1">
      <c r="B897" s="19" t="n"/>
      <c r="C897" s="20" t="n"/>
      <c r="D897" s="21" t="n"/>
      <c r="E897" s="22">
        <f>IF(D897="","",IFERROR(INDEX(Categories!$C$6:$C$40,MATCH(D897,Categories!$B$6:$B$40,0)),"?"))</f>
        <v/>
      </c>
      <c r="F897" s="23" t="n"/>
      <c r="G897" s="24" t="n"/>
      <c r="H897" s="23" t="n"/>
    </row>
    <row r="898" ht="19" customHeight="1">
      <c r="B898" s="19" t="n"/>
      <c r="C898" s="20" t="n"/>
      <c r="D898" s="21" t="n"/>
      <c r="E898" s="22">
        <f>IF(D898="","",IFERROR(INDEX(Categories!$C$6:$C$40,MATCH(D898,Categories!$B$6:$B$40,0)),"?"))</f>
        <v/>
      </c>
      <c r="F898" s="23" t="n"/>
      <c r="G898" s="24" t="n"/>
      <c r="H898" s="23" t="n"/>
    </row>
    <row r="899" ht="19" customHeight="1">
      <c r="B899" s="19" t="n"/>
      <c r="C899" s="20" t="n"/>
      <c r="D899" s="21" t="n"/>
      <c r="E899" s="22">
        <f>IF(D899="","",IFERROR(INDEX(Categories!$C$6:$C$40,MATCH(D899,Categories!$B$6:$B$40,0)),"?"))</f>
        <v/>
      </c>
      <c r="F899" s="23" t="n"/>
      <c r="G899" s="24" t="n"/>
      <c r="H899" s="23" t="n"/>
    </row>
    <row r="900" ht="19" customHeight="1">
      <c r="B900" s="19" t="n"/>
      <c r="C900" s="20" t="n"/>
      <c r="D900" s="21" t="n"/>
      <c r="E900" s="22">
        <f>IF(D900="","",IFERROR(INDEX(Categories!$C$6:$C$40,MATCH(D900,Categories!$B$6:$B$40,0)),"?"))</f>
        <v/>
      </c>
      <c r="F900" s="23" t="n"/>
      <c r="G900" s="24" t="n"/>
      <c r="H900" s="23" t="n"/>
    </row>
    <row r="901" ht="19" customHeight="1">
      <c r="B901" s="19" t="n"/>
      <c r="C901" s="20" t="n"/>
      <c r="D901" s="21" t="n"/>
      <c r="E901" s="22">
        <f>IF(D901="","",IFERROR(INDEX(Categories!$C$6:$C$40,MATCH(D901,Categories!$B$6:$B$40,0)),"?"))</f>
        <v/>
      </c>
      <c r="F901" s="23" t="n"/>
      <c r="G901" s="24" t="n"/>
      <c r="H901" s="23" t="n"/>
    </row>
    <row r="902" ht="19" customHeight="1">
      <c r="B902" s="19" t="n"/>
      <c r="C902" s="20" t="n"/>
      <c r="D902" s="21" t="n"/>
      <c r="E902" s="22">
        <f>IF(D902="","",IFERROR(INDEX(Categories!$C$6:$C$40,MATCH(D902,Categories!$B$6:$B$40,0)),"?"))</f>
        <v/>
      </c>
      <c r="F902" s="23" t="n"/>
      <c r="G902" s="24" t="n"/>
      <c r="H902" s="23" t="n"/>
    </row>
    <row r="903" ht="19" customHeight="1">
      <c r="B903" s="19" t="n"/>
      <c r="C903" s="20" t="n"/>
      <c r="D903" s="21" t="n"/>
      <c r="E903" s="22">
        <f>IF(D903="","",IFERROR(INDEX(Categories!$C$6:$C$40,MATCH(D903,Categories!$B$6:$B$40,0)),"?"))</f>
        <v/>
      </c>
      <c r="F903" s="23" t="n"/>
      <c r="G903" s="24" t="n"/>
      <c r="H903" s="23" t="n"/>
    </row>
    <row r="904" ht="19" customHeight="1">
      <c r="B904" s="19" t="n"/>
      <c r="C904" s="20" t="n"/>
      <c r="D904" s="21" t="n"/>
      <c r="E904" s="22">
        <f>IF(D904="","",IFERROR(INDEX(Categories!$C$6:$C$40,MATCH(D904,Categories!$B$6:$B$40,0)),"?"))</f>
        <v/>
      </c>
      <c r="F904" s="23" t="n"/>
      <c r="G904" s="24" t="n"/>
      <c r="H904" s="23" t="n"/>
    </row>
    <row r="905" ht="19" customHeight="1">
      <c r="B905" s="19" t="n"/>
      <c r="C905" s="20" t="n"/>
      <c r="D905" s="21" t="n"/>
      <c r="E905" s="22">
        <f>IF(D905="","",IFERROR(INDEX(Categories!$C$6:$C$40,MATCH(D905,Categories!$B$6:$B$40,0)),"?"))</f>
        <v/>
      </c>
      <c r="F905" s="23" t="n"/>
      <c r="G905" s="24" t="n"/>
      <c r="H905" s="23" t="n"/>
    </row>
    <row r="906" ht="19" customHeight="1">
      <c r="B906" s="19" t="n"/>
      <c r="C906" s="20" t="n"/>
      <c r="D906" s="21" t="n"/>
      <c r="E906" s="22">
        <f>IF(D906="","",IFERROR(INDEX(Categories!$C$6:$C$40,MATCH(D906,Categories!$B$6:$B$40,0)),"?"))</f>
        <v/>
      </c>
      <c r="F906" s="23" t="n"/>
      <c r="G906" s="24" t="n"/>
      <c r="H906" s="23" t="n"/>
    </row>
    <row r="907" ht="19" customHeight="1">
      <c r="B907" s="19" t="n"/>
      <c r="C907" s="20" t="n"/>
      <c r="D907" s="21" t="n"/>
      <c r="E907" s="22">
        <f>IF(D907="","",IFERROR(INDEX(Categories!$C$6:$C$40,MATCH(D907,Categories!$B$6:$B$40,0)),"?"))</f>
        <v/>
      </c>
      <c r="F907" s="23" t="n"/>
      <c r="G907" s="24" t="n"/>
      <c r="H907" s="23" t="n"/>
    </row>
    <row r="908" ht="19" customHeight="1">
      <c r="B908" s="19" t="n"/>
      <c r="C908" s="20" t="n"/>
      <c r="D908" s="21" t="n"/>
      <c r="E908" s="22">
        <f>IF(D908="","",IFERROR(INDEX(Categories!$C$6:$C$40,MATCH(D908,Categories!$B$6:$B$40,0)),"?"))</f>
        <v/>
      </c>
      <c r="F908" s="23" t="n"/>
      <c r="G908" s="24" t="n"/>
      <c r="H908" s="23" t="n"/>
    </row>
    <row r="909" ht="19" customHeight="1">
      <c r="B909" s="19" t="n"/>
      <c r="C909" s="20" t="n"/>
      <c r="D909" s="21" t="n"/>
      <c r="E909" s="22">
        <f>IF(D909="","",IFERROR(INDEX(Categories!$C$6:$C$40,MATCH(D909,Categories!$B$6:$B$40,0)),"?"))</f>
        <v/>
      </c>
      <c r="F909" s="23" t="n"/>
      <c r="G909" s="24" t="n"/>
      <c r="H909" s="23" t="n"/>
    </row>
    <row r="910" ht="19" customHeight="1">
      <c r="B910" s="19" t="n"/>
      <c r="C910" s="20" t="n"/>
      <c r="D910" s="21" t="n"/>
      <c r="E910" s="22">
        <f>IF(D910="","",IFERROR(INDEX(Categories!$C$6:$C$40,MATCH(D910,Categories!$B$6:$B$40,0)),"?"))</f>
        <v/>
      </c>
      <c r="F910" s="23" t="n"/>
      <c r="G910" s="24" t="n"/>
      <c r="H910" s="23" t="n"/>
    </row>
    <row r="911" ht="19" customHeight="1">
      <c r="B911" s="19" t="n"/>
      <c r="C911" s="20" t="n"/>
      <c r="D911" s="21" t="n"/>
      <c r="E911" s="22">
        <f>IF(D911="","",IFERROR(INDEX(Categories!$C$6:$C$40,MATCH(D911,Categories!$B$6:$B$40,0)),"?"))</f>
        <v/>
      </c>
      <c r="F911" s="23" t="n"/>
      <c r="G911" s="24" t="n"/>
      <c r="H911" s="23" t="n"/>
    </row>
    <row r="912" ht="19" customHeight="1">
      <c r="B912" s="19" t="n"/>
      <c r="C912" s="20" t="n"/>
      <c r="D912" s="21" t="n"/>
      <c r="E912" s="22">
        <f>IF(D912="","",IFERROR(INDEX(Categories!$C$6:$C$40,MATCH(D912,Categories!$B$6:$B$40,0)),"?"))</f>
        <v/>
      </c>
      <c r="F912" s="23" t="n"/>
      <c r="G912" s="24" t="n"/>
      <c r="H912" s="23" t="n"/>
    </row>
    <row r="913" ht="19" customHeight="1">
      <c r="B913" s="19" t="n"/>
      <c r="C913" s="20" t="n"/>
      <c r="D913" s="21" t="n"/>
      <c r="E913" s="22">
        <f>IF(D913="","",IFERROR(INDEX(Categories!$C$6:$C$40,MATCH(D913,Categories!$B$6:$B$40,0)),"?"))</f>
        <v/>
      </c>
      <c r="F913" s="23" t="n"/>
      <c r="G913" s="24" t="n"/>
      <c r="H913" s="23" t="n"/>
    </row>
    <row r="914" ht="19" customHeight="1">
      <c r="B914" s="19" t="n"/>
      <c r="C914" s="20" t="n"/>
      <c r="D914" s="21" t="n"/>
      <c r="E914" s="22">
        <f>IF(D914="","",IFERROR(INDEX(Categories!$C$6:$C$40,MATCH(D914,Categories!$B$6:$B$40,0)),"?"))</f>
        <v/>
      </c>
      <c r="F914" s="23" t="n"/>
      <c r="G914" s="24" t="n"/>
      <c r="H914" s="23" t="n"/>
    </row>
    <row r="915" ht="19" customHeight="1">
      <c r="B915" s="19" t="n"/>
      <c r="C915" s="20" t="n"/>
      <c r="D915" s="21" t="n"/>
      <c r="E915" s="22">
        <f>IF(D915="","",IFERROR(INDEX(Categories!$C$6:$C$40,MATCH(D915,Categories!$B$6:$B$40,0)),"?"))</f>
        <v/>
      </c>
      <c r="F915" s="23" t="n"/>
      <c r="G915" s="24" t="n"/>
      <c r="H915" s="23" t="n"/>
    </row>
    <row r="916" ht="19" customHeight="1">
      <c r="B916" s="19" t="n"/>
      <c r="C916" s="20" t="n"/>
      <c r="D916" s="21" t="n"/>
      <c r="E916" s="22">
        <f>IF(D916="","",IFERROR(INDEX(Categories!$C$6:$C$40,MATCH(D916,Categories!$B$6:$B$40,0)),"?"))</f>
        <v/>
      </c>
      <c r="F916" s="23" t="n"/>
      <c r="G916" s="24" t="n"/>
      <c r="H916" s="23" t="n"/>
    </row>
    <row r="917" ht="19" customHeight="1">
      <c r="B917" s="19" t="n"/>
      <c r="C917" s="20" t="n"/>
      <c r="D917" s="21" t="n"/>
      <c r="E917" s="22">
        <f>IF(D917="","",IFERROR(INDEX(Categories!$C$6:$C$40,MATCH(D917,Categories!$B$6:$B$40,0)),"?"))</f>
        <v/>
      </c>
      <c r="F917" s="23" t="n"/>
      <c r="G917" s="24" t="n"/>
      <c r="H917" s="23" t="n"/>
    </row>
    <row r="918" ht="19" customHeight="1">
      <c r="B918" s="19" t="n"/>
      <c r="C918" s="20" t="n"/>
      <c r="D918" s="21" t="n"/>
      <c r="E918" s="22">
        <f>IF(D918="","",IFERROR(INDEX(Categories!$C$6:$C$40,MATCH(D918,Categories!$B$6:$B$40,0)),"?"))</f>
        <v/>
      </c>
      <c r="F918" s="23" t="n"/>
      <c r="G918" s="24" t="n"/>
      <c r="H918" s="23" t="n"/>
    </row>
    <row r="919" ht="19" customHeight="1">
      <c r="B919" s="19" t="n"/>
      <c r="C919" s="20" t="n"/>
      <c r="D919" s="21" t="n"/>
      <c r="E919" s="22">
        <f>IF(D919="","",IFERROR(INDEX(Categories!$C$6:$C$40,MATCH(D919,Categories!$B$6:$B$40,0)),"?"))</f>
        <v/>
      </c>
      <c r="F919" s="23" t="n"/>
      <c r="G919" s="24" t="n"/>
      <c r="H919" s="23" t="n"/>
    </row>
    <row r="920" ht="19" customHeight="1">
      <c r="B920" s="19" t="n"/>
      <c r="C920" s="20" t="n"/>
      <c r="D920" s="21" t="n"/>
      <c r="E920" s="22">
        <f>IF(D920="","",IFERROR(INDEX(Categories!$C$6:$C$40,MATCH(D920,Categories!$B$6:$B$40,0)),"?"))</f>
        <v/>
      </c>
      <c r="F920" s="23" t="n"/>
      <c r="G920" s="24" t="n"/>
      <c r="H920" s="23" t="n"/>
    </row>
    <row r="921" ht="19" customHeight="1">
      <c r="B921" s="19" t="n"/>
      <c r="C921" s="20" t="n"/>
      <c r="D921" s="21" t="n"/>
      <c r="E921" s="22">
        <f>IF(D921="","",IFERROR(INDEX(Categories!$C$6:$C$40,MATCH(D921,Categories!$B$6:$B$40,0)),"?"))</f>
        <v/>
      </c>
      <c r="F921" s="23" t="n"/>
      <c r="G921" s="24" t="n"/>
      <c r="H921" s="23" t="n"/>
    </row>
    <row r="922" ht="19" customHeight="1">
      <c r="B922" s="19" t="n"/>
      <c r="C922" s="20" t="n"/>
      <c r="D922" s="21" t="n"/>
      <c r="E922" s="22">
        <f>IF(D922="","",IFERROR(INDEX(Categories!$C$6:$C$40,MATCH(D922,Categories!$B$6:$B$40,0)),"?"))</f>
        <v/>
      </c>
      <c r="F922" s="23" t="n"/>
      <c r="G922" s="24" t="n"/>
      <c r="H922" s="23" t="n"/>
    </row>
    <row r="923" ht="19" customHeight="1">
      <c r="B923" s="19" t="n"/>
      <c r="C923" s="20" t="n"/>
      <c r="D923" s="21" t="n"/>
      <c r="E923" s="22">
        <f>IF(D923="","",IFERROR(INDEX(Categories!$C$6:$C$40,MATCH(D923,Categories!$B$6:$B$40,0)),"?"))</f>
        <v/>
      </c>
      <c r="F923" s="23" t="n"/>
      <c r="G923" s="24" t="n"/>
      <c r="H923" s="23" t="n"/>
    </row>
    <row r="924" ht="19" customHeight="1">
      <c r="B924" s="19" t="n"/>
      <c r="C924" s="20" t="n"/>
      <c r="D924" s="21" t="n"/>
      <c r="E924" s="22">
        <f>IF(D924="","",IFERROR(INDEX(Categories!$C$6:$C$40,MATCH(D924,Categories!$B$6:$B$40,0)),"?"))</f>
        <v/>
      </c>
      <c r="F924" s="23" t="n"/>
      <c r="G924" s="24" t="n"/>
      <c r="H924" s="23" t="n"/>
    </row>
    <row r="925" ht="19" customHeight="1">
      <c r="B925" s="19" t="n"/>
      <c r="C925" s="20" t="n"/>
      <c r="D925" s="21" t="n"/>
      <c r="E925" s="22">
        <f>IF(D925="","",IFERROR(INDEX(Categories!$C$6:$C$40,MATCH(D925,Categories!$B$6:$B$40,0)),"?"))</f>
        <v/>
      </c>
      <c r="F925" s="23" t="n"/>
      <c r="G925" s="24" t="n"/>
      <c r="H925" s="23" t="n"/>
    </row>
    <row r="926" ht="19" customHeight="1">
      <c r="B926" s="19" t="n"/>
      <c r="C926" s="20" t="n"/>
      <c r="D926" s="21" t="n"/>
      <c r="E926" s="22">
        <f>IF(D926="","",IFERROR(INDEX(Categories!$C$6:$C$40,MATCH(D926,Categories!$B$6:$B$40,0)),"?"))</f>
        <v/>
      </c>
      <c r="F926" s="23" t="n"/>
      <c r="G926" s="24" t="n"/>
      <c r="H926" s="23" t="n"/>
    </row>
    <row r="927" ht="19" customHeight="1">
      <c r="B927" s="19" t="n"/>
      <c r="C927" s="20" t="n"/>
      <c r="D927" s="21" t="n"/>
      <c r="E927" s="22">
        <f>IF(D927="","",IFERROR(INDEX(Categories!$C$6:$C$40,MATCH(D927,Categories!$B$6:$B$40,0)),"?"))</f>
        <v/>
      </c>
      <c r="F927" s="23" t="n"/>
      <c r="G927" s="24" t="n"/>
      <c r="H927" s="23" t="n"/>
    </row>
    <row r="928" ht="19" customHeight="1">
      <c r="B928" s="19" t="n"/>
      <c r="C928" s="20" t="n"/>
      <c r="D928" s="21" t="n"/>
      <c r="E928" s="22">
        <f>IF(D928="","",IFERROR(INDEX(Categories!$C$6:$C$40,MATCH(D928,Categories!$B$6:$B$40,0)),"?"))</f>
        <v/>
      </c>
      <c r="F928" s="23" t="n"/>
      <c r="G928" s="24" t="n"/>
      <c r="H928" s="23" t="n"/>
    </row>
    <row r="929" ht="19" customHeight="1">
      <c r="B929" s="19" t="n"/>
      <c r="C929" s="20" t="n"/>
      <c r="D929" s="21" t="n"/>
      <c r="E929" s="22">
        <f>IF(D929="","",IFERROR(INDEX(Categories!$C$6:$C$40,MATCH(D929,Categories!$B$6:$B$40,0)),"?"))</f>
        <v/>
      </c>
      <c r="F929" s="23" t="n"/>
      <c r="G929" s="24" t="n"/>
      <c r="H929" s="23" t="n"/>
    </row>
    <row r="930" ht="19" customHeight="1">
      <c r="B930" s="19" t="n"/>
      <c r="C930" s="20" t="n"/>
      <c r="D930" s="21" t="n"/>
      <c r="E930" s="22">
        <f>IF(D930="","",IFERROR(INDEX(Categories!$C$6:$C$40,MATCH(D930,Categories!$B$6:$B$40,0)),"?"))</f>
        <v/>
      </c>
      <c r="F930" s="23" t="n"/>
      <c r="G930" s="24" t="n"/>
      <c r="H930" s="23" t="n"/>
    </row>
    <row r="931" ht="19" customHeight="1">
      <c r="B931" s="19" t="n"/>
      <c r="C931" s="20" t="n"/>
      <c r="D931" s="21" t="n"/>
      <c r="E931" s="22">
        <f>IF(D931="","",IFERROR(INDEX(Categories!$C$6:$C$40,MATCH(D931,Categories!$B$6:$B$40,0)),"?"))</f>
        <v/>
      </c>
      <c r="F931" s="23" t="n"/>
      <c r="G931" s="24" t="n"/>
      <c r="H931" s="23" t="n"/>
    </row>
    <row r="932" ht="19" customHeight="1">
      <c r="B932" s="19" t="n"/>
      <c r="C932" s="20" t="n"/>
      <c r="D932" s="21" t="n"/>
      <c r="E932" s="22">
        <f>IF(D932="","",IFERROR(INDEX(Categories!$C$6:$C$40,MATCH(D932,Categories!$B$6:$B$40,0)),"?"))</f>
        <v/>
      </c>
      <c r="F932" s="23" t="n"/>
      <c r="G932" s="24" t="n"/>
      <c r="H932" s="23" t="n"/>
    </row>
    <row r="933" ht="19" customHeight="1">
      <c r="B933" s="19" t="n"/>
      <c r="C933" s="20" t="n"/>
      <c r="D933" s="21" t="n"/>
      <c r="E933" s="22">
        <f>IF(D933="","",IFERROR(INDEX(Categories!$C$6:$C$40,MATCH(D933,Categories!$B$6:$B$40,0)),"?"))</f>
        <v/>
      </c>
      <c r="F933" s="23" t="n"/>
      <c r="G933" s="24" t="n"/>
      <c r="H933" s="23" t="n"/>
    </row>
    <row r="934" ht="19" customHeight="1">
      <c r="B934" s="19" t="n"/>
      <c r="C934" s="20" t="n"/>
      <c r="D934" s="21" t="n"/>
      <c r="E934" s="22">
        <f>IF(D934="","",IFERROR(INDEX(Categories!$C$6:$C$40,MATCH(D934,Categories!$B$6:$B$40,0)),"?"))</f>
        <v/>
      </c>
      <c r="F934" s="23" t="n"/>
      <c r="G934" s="24" t="n"/>
      <c r="H934" s="23" t="n"/>
    </row>
    <row r="935" ht="19" customHeight="1">
      <c r="B935" s="19" t="n"/>
      <c r="C935" s="20" t="n"/>
      <c r="D935" s="21" t="n"/>
      <c r="E935" s="22">
        <f>IF(D935="","",IFERROR(INDEX(Categories!$C$6:$C$40,MATCH(D935,Categories!$B$6:$B$40,0)),"?"))</f>
        <v/>
      </c>
      <c r="F935" s="23" t="n"/>
      <c r="G935" s="24" t="n"/>
      <c r="H935" s="23" t="n"/>
    </row>
    <row r="936" ht="19" customHeight="1">
      <c r="B936" s="19" t="n"/>
      <c r="C936" s="20" t="n"/>
      <c r="D936" s="21" t="n"/>
      <c r="E936" s="22">
        <f>IF(D936="","",IFERROR(INDEX(Categories!$C$6:$C$40,MATCH(D936,Categories!$B$6:$B$40,0)),"?"))</f>
        <v/>
      </c>
      <c r="F936" s="23" t="n"/>
      <c r="G936" s="24" t="n"/>
      <c r="H936" s="23" t="n"/>
    </row>
    <row r="937" ht="19" customHeight="1">
      <c r="B937" s="19" t="n"/>
      <c r="C937" s="20" t="n"/>
      <c r="D937" s="21" t="n"/>
      <c r="E937" s="22">
        <f>IF(D937="","",IFERROR(INDEX(Categories!$C$6:$C$40,MATCH(D937,Categories!$B$6:$B$40,0)),"?"))</f>
        <v/>
      </c>
      <c r="F937" s="23" t="n"/>
      <c r="G937" s="24" t="n"/>
      <c r="H937" s="23" t="n"/>
    </row>
    <row r="938" ht="19" customHeight="1">
      <c r="B938" s="19" t="n"/>
      <c r="C938" s="20" t="n"/>
      <c r="D938" s="21" t="n"/>
      <c r="E938" s="22">
        <f>IF(D938="","",IFERROR(INDEX(Categories!$C$6:$C$40,MATCH(D938,Categories!$B$6:$B$40,0)),"?"))</f>
        <v/>
      </c>
      <c r="F938" s="23" t="n"/>
      <c r="G938" s="24" t="n"/>
      <c r="H938" s="23" t="n"/>
    </row>
    <row r="939" ht="19" customHeight="1">
      <c r="B939" s="19" t="n"/>
      <c r="C939" s="20" t="n"/>
      <c r="D939" s="21" t="n"/>
      <c r="E939" s="22">
        <f>IF(D939="","",IFERROR(INDEX(Categories!$C$6:$C$40,MATCH(D939,Categories!$B$6:$B$40,0)),"?"))</f>
        <v/>
      </c>
      <c r="F939" s="23" t="n"/>
      <c r="G939" s="24" t="n"/>
      <c r="H939" s="23" t="n"/>
    </row>
    <row r="940" ht="19" customHeight="1">
      <c r="B940" s="19" t="n"/>
      <c r="C940" s="20" t="n"/>
      <c r="D940" s="21" t="n"/>
      <c r="E940" s="22">
        <f>IF(D940="","",IFERROR(INDEX(Categories!$C$6:$C$40,MATCH(D940,Categories!$B$6:$B$40,0)),"?"))</f>
        <v/>
      </c>
      <c r="F940" s="23" t="n"/>
      <c r="G940" s="24" t="n"/>
      <c r="H940" s="23" t="n"/>
    </row>
    <row r="941" ht="19" customHeight="1">
      <c r="B941" s="19" t="n"/>
      <c r="C941" s="20" t="n"/>
      <c r="D941" s="21" t="n"/>
      <c r="E941" s="22">
        <f>IF(D941="","",IFERROR(INDEX(Categories!$C$6:$C$40,MATCH(D941,Categories!$B$6:$B$40,0)),"?"))</f>
        <v/>
      </c>
      <c r="F941" s="23" t="n"/>
      <c r="G941" s="24" t="n"/>
      <c r="H941" s="23" t="n"/>
    </row>
    <row r="942" ht="19" customHeight="1">
      <c r="B942" s="19" t="n"/>
      <c r="C942" s="20" t="n"/>
      <c r="D942" s="21" t="n"/>
      <c r="E942" s="22">
        <f>IF(D942="","",IFERROR(INDEX(Categories!$C$6:$C$40,MATCH(D942,Categories!$B$6:$B$40,0)),"?"))</f>
        <v/>
      </c>
      <c r="F942" s="23" t="n"/>
      <c r="G942" s="24" t="n"/>
      <c r="H942" s="23" t="n"/>
    </row>
    <row r="943" ht="19" customHeight="1">
      <c r="B943" s="19" t="n"/>
      <c r="C943" s="20" t="n"/>
      <c r="D943" s="21" t="n"/>
      <c r="E943" s="22">
        <f>IF(D943="","",IFERROR(INDEX(Categories!$C$6:$C$40,MATCH(D943,Categories!$B$6:$B$40,0)),"?"))</f>
        <v/>
      </c>
      <c r="F943" s="23" t="n"/>
      <c r="G943" s="24" t="n"/>
      <c r="H943" s="23" t="n"/>
    </row>
    <row r="944" ht="19" customHeight="1">
      <c r="B944" s="19" t="n"/>
      <c r="C944" s="20" t="n"/>
      <c r="D944" s="21" t="n"/>
      <c r="E944" s="22">
        <f>IF(D944="","",IFERROR(INDEX(Categories!$C$6:$C$40,MATCH(D944,Categories!$B$6:$B$40,0)),"?"))</f>
        <v/>
      </c>
      <c r="F944" s="23" t="n"/>
      <c r="G944" s="24" t="n"/>
      <c r="H944" s="23" t="n"/>
    </row>
    <row r="945" ht="19" customHeight="1">
      <c r="B945" s="19" t="n"/>
      <c r="C945" s="20" t="n"/>
      <c r="D945" s="21" t="n"/>
      <c r="E945" s="22">
        <f>IF(D945="","",IFERROR(INDEX(Categories!$C$6:$C$40,MATCH(D945,Categories!$B$6:$B$40,0)),"?"))</f>
        <v/>
      </c>
      <c r="F945" s="23" t="n"/>
      <c r="G945" s="24" t="n"/>
      <c r="H945" s="23" t="n"/>
    </row>
    <row r="946" ht="19" customHeight="1">
      <c r="B946" s="19" t="n"/>
      <c r="C946" s="20" t="n"/>
      <c r="D946" s="21" t="n"/>
      <c r="E946" s="22">
        <f>IF(D946="","",IFERROR(INDEX(Categories!$C$6:$C$40,MATCH(D946,Categories!$B$6:$B$40,0)),"?"))</f>
        <v/>
      </c>
      <c r="F946" s="23" t="n"/>
      <c r="G946" s="24" t="n"/>
      <c r="H946" s="23" t="n"/>
    </row>
    <row r="947" ht="19" customHeight="1">
      <c r="B947" s="19" t="n"/>
      <c r="C947" s="20" t="n"/>
      <c r="D947" s="21" t="n"/>
      <c r="E947" s="22">
        <f>IF(D947="","",IFERROR(INDEX(Categories!$C$6:$C$40,MATCH(D947,Categories!$B$6:$B$40,0)),"?"))</f>
        <v/>
      </c>
      <c r="F947" s="23" t="n"/>
      <c r="G947" s="24" t="n"/>
      <c r="H947" s="23" t="n"/>
    </row>
    <row r="948" ht="19" customHeight="1">
      <c r="B948" s="19" t="n"/>
      <c r="C948" s="20" t="n"/>
      <c r="D948" s="21" t="n"/>
      <c r="E948" s="22">
        <f>IF(D948="","",IFERROR(INDEX(Categories!$C$6:$C$40,MATCH(D948,Categories!$B$6:$B$40,0)),"?"))</f>
        <v/>
      </c>
      <c r="F948" s="23" t="n"/>
      <c r="G948" s="24" t="n"/>
      <c r="H948" s="23" t="n"/>
    </row>
    <row r="949" ht="19" customHeight="1">
      <c r="B949" s="19" t="n"/>
      <c r="C949" s="20" t="n"/>
      <c r="D949" s="21" t="n"/>
      <c r="E949" s="22">
        <f>IF(D949="","",IFERROR(INDEX(Categories!$C$6:$C$40,MATCH(D949,Categories!$B$6:$B$40,0)),"?"))</f>
        <v/>
      </c>
      <c r="F949" s="23" t="n"/>
      <c r="G949" s="24" t="n"/>
      <c r="H949" s="23" t="n"/>
    </row>
    <row r="950" ht="19" customHeight="1">
      <c r="B950" s="19" t="n"/>
      <c r="C950" s="20" t="n"/>
      <c r="D950" s="21" t="n"/>
      <c r="E950" s="22">
        <f>IF(D950="","",IFERROR(INDEX(Categories!$C$6:$C$40,MATCH(D950,Categories!$B$6:$B$40,0)),"?"))</f>
        <v/>
      </c>
      <c r="F950" s="23" t="n"/>
      <c r="G950" s="24" t="n"/>
      <c r="H950" s="23" t="n"/>
    </row>
    <row r="951" ht="19" customHeight="1">
      <c r="B951" s="19" t="n"/>
      <c r="C951" s="20" t="n"/>
      <c r="D951" s="21" t="n"/>
      <c r="E951" s="22">
        <f>IF(D951="","",IFERROR(INDEX(Categories!$C$6:$C$40,MATCH(D951,Categories!$B$6:$B$40,0)),"?"))</f>
        <v/>
      </c>
      <c r="F951" s="23" t="n"/>
      <c r="G951" s="24" t="n"/>
      <c r="H951" s="23" t="n"/>
    </row>
    <row r="952" ht="19" customHeight="1">
      <c r="B952" s="19" t="n"/>
      <c r="C952" s="20" t="n"/>
      <c r="D952" s="21" t="n"/>
      <c r="E952" s="22">
        <f>IF(D952="","",IFERROR(INDEX(Categories!$C$6:$C$40,MATCH(D952,Categories!$B$6:$B$40,0)),"?"))</f>
        <v/>
      </c>
      <c r="F952" s="23" t="n"/>
      <c r="G952" s="24" t="n"/>
      <c r="H952" s="23" t="n"/>
    </row>
    <row r="953" ht="19" customHeight="1">
      <c r="B953" s="19" t="n"/>
      <c r="C953" s="20" t="n"/>
      <c r="D953" s="21" t="n"/>
      <c r="E953" s="22">
        <f>IF(D953="","",IFERROR(INDEX(Categories!$C$6:$C$40,MATCH(D953,Categories!$B$6:$B$40,0)),"?"))</f>
        <v/>
      </c>
      <c r="F953" s="23" t="n"/>
      <c r="G953" s="24" t="n"/>
      <c r="H953" s="23" t="n"/>
    </row>
    <row r="954" ht="19" customHeight="1">
      <c r="B954" s="19" t="n"/>
      <c r="C954" s="20" t="n"/>
      <c r="D954" s="21" t="n"/>
      <c r="E954" s="22">
        <f>IF(D954="","",IFERROR(INDEX(Categories!$C$6:$C$40,MATCH(D954,Categories!$B$6:$B$40,0)),"?"))</f>
        <v/>
      </c>
      <c r="F954" s="23" t="n"/>
      <c r="G954" s="24" t="n"/>
      <c r="H954" s="23" t="n"/>
    </row>
    <row r="955" ht="19" customHeight="1">
      <c r="B955" s="19" t="n"/>
      <c r="C955" s="20" t="n"/>
      <c r="D955" s="21" t="n"/>
      <c r="E955" s="22">
        <f>IF(D955="","",IFERROR(INDEX(Categories!$C$6:$C$40,MATCH(D955,Categories!$B$6:$B$40,0)),"?"))</f>
        <v/>
      </c>
      <c r="F955" s="23" t="n"/>
      <c r="G955" s="24" t="n"/>
      <c r="H955" s="23" t="n"/>
    </row>
    <row r="956" ht="19" customHeight="1">
      <c r="B956" s="19" t="n"/>
      <c r="C956" s="20" t="n"/>
      <c r="D956" s="21" t="n"/>
      <c r="E956" s="22">
        <f>IF(D956="","",IFERROR(INDEX(Categories!$C$6:$C$40,MATCH(D956,Categories!$B$6:$B$40,0)),"?"))</f>
        <v/>
      </c>
      <c r="F956" s="23" t="n"/>
      <c r="G956" s="24" t="n"/>
      <c r="H956" s="23" t="n"/>
    </row>
    <row r="957" ht="19" customHeight="1">
      <c r="B957" s="19" t="n"/>
      <c r="C957" s="20" t="n"/>
      <c r="D957" s="21" t="n"/>
      <c r="E957" s="22">
        <f>IF(D957="","",IFERROR(INDEX(Categories!$C$6:$C$40,MATCH(D957,Categories!$B$6:$B$40,0)),"?"))</f>
        <v/>
      </c>
      <c r="F957" s="23" t="n"/>
      <c r="G957" s="24" t="n"/>
      <c r="H957" s="23" t="n"/>
    </row>
    <row r="958" ht="19" customHeight="1">
      <c r="B958" s="19" t="n"/>
      <c r="C958" s="20" t="n"/>
      <c r="D958" s="21" t="n"/>
      <c r="E958" s="22">
        <f>IF(D958="","",IFERROR(INDEX(Categories!$C$6:$C$40,MATCH(D958,Categories!$B$6:$B$40,0)),"?"))</f>
        <v/>
      </c>
      <c r="F958" s="23" t="n"/>
      <c r="G958" s="24" t="n"/>
      <c r="H958" s="23" t="n"/>
    </row>
    <row r="959" ht="19" customHeight="1">
      <c r="B959" s="19" t="n"/>
      <c r="C959" s="20" t="n"/>
      <c r="D959" s="21" t="n"/>
      <c r="E959" s="22">
        <f>IF(D959="","",IFERROR(INDEX(Categories!$C$6:$C$40,MATCH(D959,Categories!$B$6:$B$40,0)),"?"))</f>
        <v/>
      </c>
      <c r="F959" s="23" t="n"/>
      <c r="G959" s="24" t="n"/>
      <c r="H959" s="23" t="n"/>
    </row>
    <row r="960" ht="19" customHeight="1">
      <c r="B960" s="19" t="n"/>
      <c r="C960" s="20" t="n"/>
      <c r="D960" s="21" t="n"/>
      <c r="E960" s="22">
        <f>IF(D960="","",IFERROR(INDEX(Categories!$C$6:$C$40,MATCH(D960,Categories!$B$6:$B$40,0)),"?"))</f>
        <v/>
      </c>
      <c r="F960" s="23" t="n"/>
      <c r="G960" s="24" t="n"/>
      <c r="H960" s="23" t="n"/>
    </row>
    <row r="961" ht="19" customHeight="1">
      <c r="B961" s="19" t="n"/>
      <c r="C961" s="20" t="n"/>
      <c r="D961" s="21" t="n"/>
      <c r="E961" s="22">
        <f>IF(D961="","",IFERROR(INDEX(Categories!$C$6:$C$40,MATCH(D961,Categories!$B$6:$B$40,0)),"?"))</f>
        <v/>
      </c>
      <c r="F961" s="23" t="n"/>
      <c r="G961" s="24" t="n"/>
      <c r="H961" s="23" t="n"/>
    </row>
    <row r="962" ht="19" customHeight="1">
      <c r="B962" s="19" t="n"/>
      <c r="C962" s="20" t="n"/>
      <c r="D962" s="21" t="n"/>
      <c r="E962" s="22">
        <f>IF(D962="","",IFERROR(INDEX(Categories!$C$6:$C$40,MATCH(D962,Categories!$B$6:$B$40,0)),"?"))</f>
        <v/>
      </c>
      <c r="F962" s="23" t="n"/>
      <c r="G962" s="24" t="n"/>
      <c r="H962" s="23" t="n"/>
    </row>
    <row r="963" ht="19" customHeight="1">
      <c r="B963" s="19" t="n"/>
      <c r="C963" s="20" t="n"/>
      <c r="D963" s="21" t="n"/>
      <c r="E963" s="22">
        <f>IF(D963="","",IFERROR(INDEX(Categories!$C$6:$C$40,MATCH(D963,Categories!$B$6:$B$40,0)),"?"))</f>
        <v/>
      </c>
      <c r="F963" s="23" t="n"/>
      <c r="G963" s="24" t="n"/>
      <c r="H963" s="23" t="n"/>
    </row>
    <row r="964" ht="19" customHeight="1">
      <c r="B964" s="19" t="n"/>
      <c r="C964" s="20" t="n"/>
      <c r="D964" s="21" t="n"/>
      <c r="E964" s="22">
        <f>IF(D964="","",IFERROR(INDEX(Categories!$C$6:$C$40,MATCH(D964,Categories!$B$6:$B$40,0)),"?"))</f>
        <v/>
      </c>
      <c r="F964" s="23" t="n"/>
      <c r="G964" s="24" t="n"/>
      <c r="H964" s="23" t="n"/>
    </row>
    <row r="965" ht="19" customHeight="1">
      <c r="B965" s="19" t="n"/>
      <c r="C965" s="20" t="n"/>
      <c r="D965" s="21" t="n"/>
      <c r="E965" s="22">
        <f>IF(D965="","",IFERROR(INDEX(Categories!$C$6:$C$40,MATCH(D965,Categories!$B$6:$B$40,0)),"?"))</f>
        <v/>
      </c>
      <c r="F965" s="23" t="n"/>
      <c r="G965" s="24" t="n"/>
      <c r="H965" s="23" t="n"/>
    </row>
    <row r="966" ht="19" customHeight="1">
      <c r="B966" s="19" t="n"/>
      <c r="C966" s="20" t="n"/>
      <c r="D966" s="21" t="n"/>
      <c r="E966" s="22">
        <f>IF(D966="","",IFERROR(INDEX(Categories!$C$6:$C$40,MATCH(D966,Categories!$B$6:$B$40,0)),"?"))</f>
        <v/>
      </c>
      <c r="F966" s="23" t="n"/>
      <c r="G966" s="24" t="n"/>
      <c r="H966" s="23" t="n"/>
    </row>
    <row r="967" ht="19" customHeight="1">
      <c r="B967" s="19" t="n"/>
      <c r="C967" s="20" t="n"/>
      <c r="D967" s="21" t="n"/>
      <c r="E967" s="22">
        <f>IF(D967="","",IFERROR(INDEX(Categories!$C$6:$C$40,MATCH(D967,Categories!$B$6:$B$40,0)),"?"))</f>
        <v/>
      </c>
      <c r="F967" s="23" t="n"/>
      <c r="G967" s="24" t="n"/>
      <c r="H967" s="23" t="n"/>
    </row>
    <row r="968" ht="19" customHeight="1">
      <c r="B968" s="19" t="n"/>
      <c r="C968" s="20" t="n"/>
      <c r="D968" s="21" t="n"/>
      <c r="E968" s="22">
        <f>IF(D968="","",IFERROR(INDEX(Categories!$C$6:$C$40,MATCH(D968,Categories!$B$6:$B$40,0)),"?"))</f>
        <v/>
      </c>
      <c r="F968" s="23" t="n"/>
      <c r="G968" s="24" t="n"/>
      <c r="H968" s="23" t="n"/>
    </row>
    <row r="969" ht="19" customHeight="1">
      <c r="B969" s="19" t="n"/>
      <c r="C969" s="20" t="n"/>
      <c r="D969" s="21" t="n"/>
      <c r="E969" s="22">
        <f>IF(D969="","",IFERROR(INDEX(Categories!$C$6:$C$40,MATCH(D969,Categories!$B$6:$B$40,0)),"?"))</f>
        <v/>
      </c>
      <c r="F969" s="23" t="n"/>
      <c r="G969" s="24" t="n"/>
      <c r="H969" s="23" t="n"/>
    </row>
    <row r="970" ht="19" customHeight="1">
      <c r="B970" s="19" t="n"/>
      <c r="C970" s="20" t="n"/>
      <c r="D970" s="21" t="n"/>
      <c r="E970" s="22">
        <f>IF(D970="","",IFERROR(INDEX(Categories!$C$6:$C$40,MATCH(D970,Categories!$B$6:$B$40,0)),"?"))</f>
        <v/>
      </c>
      <c r="F970" s="23" t="n"/>
      <c r="G970" s="24" t="n"/>
      <c r="H970" s="23" t="n"/>
    </row>
    <row r="971" ht="19" customHeight="1">
      <c r="B971" s="19" t="n"/>
      <c r="C971" s="20" t="n"/>
      <c r="D971" s="21" t="n"/>
      <c r="E971" s="22">
        <f>IF(D971="","",IFERROR(INDEX(Categories!$C$6:$C$40,MATCH(D971,Categories!$B$6:$B$40,0)),"?"))</f>
        <v/>
      </c>
      <c r="F971" s="23" t="n"/>
      <c r="G971" s="24" t="n"/>
      <c r="H971" s="23" t="n"/>
    </row>
    <row r="972" ht="19" customHeight="1">
      <c r="B972" s="19" t="n"/>
      <c r="C972" s="20" t="n"/>
      <c r="D972" s="21" t="n"/>
      <c r="E972" s="22">
        <f>IF(D972="","",IFERROR(INDEX(Categories!$C$6:$C$40,MATCH(D972,Categories!$B$6:$B$40,0)),"?"))</f>
        <v/>
      </c>
      <c r="F972" s="23" t="n"/>
      <c r="G972" s="24" t="n"/>
      <c r="H972" s="23" t="n"/>
    </row>
    <row r="973" ht="19" customHeight="1">
      <c r="B973" s="19" t="n"/>
      <c r="C973" s="20" t="n"/>
      <c r="D973" s="21" t="n"/>
      <c r="E973" s="22">
        <f>IF(D973="","",IFERROR(INDEX(Categories!$C$6:$C$40,MATCH(D973,Categories!$B$6:$B$40,0)),"?"))</f>
        <v/>
      </c>
      <c r="F973" s="23" t="n"/>
      <c r="G973" s="24" t="n"/>
      <c r="H973" s="23" t="n"/>
    </row>
    <row r="974" ht="19" customHeight="1">
      <c r="B974" s="19" t="n"/>
      <c r="C974" s="20" t="n"/>
      <c r="D974" s="21" t="n"/>
      <c r="E974" s="22">
        <f>IF(D974="","",IFERROR(INDEX(Categories!$C$6:$C$40,MATCH(D974,Categories!$B$6:$B$40,0)),"?"))</f>
        <v/>
      </c>
      <c r="F974" s="23" t="n"/>
      <c r="G974" s="24" t="n"/>
      <c r="H974" s="23" t="n"/>
    </row>
    <row r="975" ht="19" customHeight="1">
      <c r="B975" s="19" t="n"/>
      <c r="C975" s="20" t="n"/>
      <c r="D975" s="21" t="n"/>
      <c r="E975" s="22">
        <f>IF(D975="","",IFERROR(INDEX(Categories!$C$6:$C$40,MATCH(D975,Categories!$B$6:$B$40,0)),"?"))</f>
        <v/>
      </c>
      <c r="F975" s="23" t="n"/>
      <c r="G975" s="24" t="n"/>
      <c r="H975" s="23" t="n"/>
    </row>
    <row r="976" ht="19" customHeight="1">
      <c r="B976" s="19" t="n"/>
      <c r="C976" s="20" t="n"/>
      <c r="D976" s="21" t="n"/>
      <c r="E976" s="22">
        <f>IF(D976="","",IFERROR(INDEX(Categories!$C$6:$C$40,MATCH(D976,Categories!$B$6:$B$40,0)),"?"))</f>
        <v/>
      </c>
      <c r="F976" s="23" t="n"/>
      <c r="G976" s="24" t="n"/>
      <c r="H976" s="23" t="n"/>
    </row>
    <row r="977" ht="19" customHeight="1">
      <c r="B977" s="19" t="n"/>
      <c r="C977" s="20" t="n"/>
      <c r="D977" s="21" t="n"/>
      <c r="E977" s="22">
        <f>IF(D977="","",IFERROR(INDEX(Categories!$C$6:$C$40,MATCH(D977,Categories!$B$6:$B$40,0)),"?"))</f>
        <v/>
      </c>
      <c r="F977" s="23" t="n"/>
      <c r="G977" s="24" t="n"/>
      <c r="H977" s="23" t="n"/>
    </row>
    <row r="978" ht="19" customHeight="1">
      <c r="B978" s="19" t="n"/>
      <c r="C978" s="20" t="n"/>
      <c r="D978" s="21" t="n"/>
      <c r="E978" s="22">
        <f>IF(D978="","",IFERROR(INDEX(Categories!$C$6:$C$40,MATCH(D978,Categories!$B$6:$B$40,0)),"?"))</f>
        <v/>
      </c>
      <c r="F978" s="23" t="n"/>
      <c r="G978" s="24" t="n"/>
      <c r="H978" s="23" t="n"/>
    </row>
    <row r="979" ht="19" customHeight="1">
      <c r="B979" s="19" t="n"/>
      <c r="C979" s="20" t="n"/>
      <c r="D979" s="21" t="n"/>
      <c r="E979" s="22">
        <f>IF(D979="","",IFERROR(INDEX(Categories!$C$6:$C$40,MATCH(D979,Categories!$B$6:$B$40,0)),"?"))</f>
        <v/>
      </c>
      <c r="F979" s="23" t="n"/>
      <c r="G979" s="24" t="n"/>
      <c r="H979" s="23" t="n"/>
    </row>
    <row r="980" ht="19" customHeight="1">
      <c r="B980" s="19" t="n"/>
      <c r="C980" s="20" t="n"/>
      <c r="D980" s="21" t="n"/>
      <c r="E980" s="22">
        <f>IF(D980="","",IFERROR(INDEX(Categories!$C$6:$C$40,MATCH(D980,Categories!$B$6:$B$40,0)),"?"))</f>
        <v/>
      </c>
      <c r="F980" s="23" t="n"/>
      <c r="G980" s="24" t="n"/>
      <c r="H980" s="23" t="n"/>
    </row>
    <row r="981" ht="19" customHeight="1">
      <c r="B981" s="19" t="n"/>
      <c r="C981" s="20" t="n"/>
      <c r="D981" s="21" t="n"/>
      <c r="E981" s="22">
        <f>IF(D981="","",IFERROR(INDEX(Categories!$C$6:$C$40,MATCH(D981,Categories!$B$6:$B$40,0)),"?"))</f>
        <v/>
      </c>
      <c r="F981" s="23" t="n"/>
      <c r="G981" s="24" t="n"/>
      <c r="H981" s="23" t="n"/>
    </row>
    <row r="982" ht="19" customHeight="1">
      <c r="B982" s="19" t="n"/>
      <c r="C982" s="20" t="n"/>
      <c r="D982" s="21" t="n"/>
      <c r="E982" s="22">
        <f>IF(D982="","",IFERROR(INDEX(Categories!$C$6:$C$40,MATCH(D982,Categories!$B$6:$B$40,0)),"?"))</f>
        <v/>
      </c>
      <c r="F982" s="23" t="n"/>
      <c r="G982" s="24" t="n"/>
      <c r="H982" s="23" t="n"/>
    </row>
    <row r="983" ht="19" customHeight="1">
      <c r="B983" s="19" t="n"/>
      <c r="C983" s="20" t="n"/>
      <c r="D983" s="21" t="n"/>
      <c r="E983" s="22">
        <f>IF(D983="","",IFERROR(INDEX(Categories!$C$6:$C$40,MATCH(D983,Categories!$B$6:$B$40,0)),"?"))</f>
        <v/>
      </c>
      <c r="F983" s="23" t="n"/>
      <c r="G983" s="24" t="n"/>
      <c r="H983" s="23" t="n"/>
    </row>
    <row r="984" ht="19" customHeight="1">
      <c r="B984" s="19" t="n"/>
      <c r="C984" s="20" t="n"/>
      <c r="D984" s="21" t="n"/>
      <c r="E984" s="22">
        <f>IF(D984="","",IFERROR(INDEX(Categories!$C$6:$C$40,MATCH(D984,Categories!$B$6:$B$40,0)),"?"))</f>
        <v/>
      </c>
      <c r="F984" s="23" t="n"/>
      <c r="G984" s="24" t="n"/>
      <c r="H984" s="23" t="n"/>
    </row>
    <row r="985" ht="19" customHeight="1">
      <c r="B985" s="19" t="n"/>
      <c r="C985" s="20" t="n"/>
      <c r="D985" s="21" t="n"/>
      <c r="E985" s="22">
        <f>IF(D985="","",IFERROR(INDEX(Categories!$C$6:$C$40,MATCH(D985,Categories!$B$6:$B$40,0)),"?"))</f>
        <v/>
      </c>
      <c r="F985" s="23" t="n"/>
      <c r="G985" s="24" t="n"/>
      <c r="H985" s="23" t="n"/>
    </row>
    <row r="986" ht="19" customHeight="1">
      <c r="B986" s="19" t="n"/>
      <c r="C986" s="20" t="n"/>
      <c r="D986" s="21" t="n"/>
      <c r="E986" s="22">
        <f>IF(D986="","",IFERROR(INDEX(Categories!$C$6:$C$40,MATCH(D986,Categories!$B$6:$B$40,0)),"?"))</f>
        <v/>
      </c>
      <c r="F986" s="23" t="n"/>
      <c r="G986" s="24" t="n"/>
      <c r="H986" s="23" t="n"/>
    </row>
    <row r="987" ht="19" customHeight="1">
      <c r="B987" s="19" t="n"/>
      <c r="C987" s="20" t="n"/>
      <c r="D987" s="21" t="n"/>
      <c r="E987" s="22">
        <f>IF(D987="","",IFERROR(INDEX(Categories!$C$6:$C$40,MATCH(D987,Categories!$B$6:$B$40,0)),"?"))</f>
        <v/>
      </c>
      <c r="F987" s="23" t="n"/>
      <c r="G987" s="24" t="n"/>
      <c r="H987" s="23" t="n"/>
    </row>
    <row r="988" ht="19" customHeight="1">
      <c r="B988" s="19" t="n"/>
      <c r="C988" s="20" t="n"/>
      <c r="D988" s="21" t="n"/>
      <c r="E988" s="22">
        <f>IF(D988="","",IFERROR(INDEX(Categories!$C$6:$C$40,MATCH(D988,Categories!$B$6:$B$40,0)),"?"))</f>
        <v/>
      </c>
      <c r="F988" s="23" t="n"/>
      <c r="G988" s="24" t="n"/>
      <c r="H988" s="23" t="n"/>
    </row>
    <row r="989" ht="19" customHeight="1">
      <c r="B989" s="19" t="n"/>
      <c r="C989" s="20" t="n"/>
      <c r="D989" s="21" t="n"/>
      <c r="E989" s="22">
        <f>IF(D989="","",IFERROR(INDEX(Categories!$C$6:$C$40,MATCH(D989,Categories!$B$6:$B$40,0)),"?"))</f>
        <v/>
      </c>
      <c r="F989" s="23" t="n"/>
      <c r="G989" s="24" t="n"/>
      <c r="H989" s="23" t="n"/>
    </row>
    <row r="990" ht="19" customHeight="1">
      <c r="B990" s="19" t="n"/>
      <c r="C990" s="20" t="n"/>
      <c r="D990" s="21" t="n"/>
      <c r="E990" s="22">
        <f>IF(D990="","",IFERROR(INDEX(Categories!$C$6:$C$40,MATCH(D990,Categories!$B$6:$B$40,0)),"?"))</f>
        <v/>
      </c>
      <c r="F990" s="23" t="n"/>
      <c r="G990" s="24" t="n"/>
      <c r="H990" s="23" t="n"/>
    </row>
    <row r="991" ht="19" customHeight="1">
      <c r="B991" s="19" t="n"/>
      <c r="C991" s="20" t="n"/>
      <c r="D991" s="21" t="n"/>
      <c r="E991" s="22">
        <f>IF(D991="","",IFERROR(INDEX(Categories!$C$6:$C$40,MATCH(D991,Categories!$B$6:$B$40,0)),"?"))</f>
        <v/>
      </c>
      <c r="F991" s="23" t="n"/>
      <c r="G991" s="24" t="n"/>
      <c r="H991" s="23" t="n"/>
    </row>
    <row r="992" ht="19" customHeight="1">
      <c r="B992" s="19" t="n"/>
      <c r="C992" s="20" t="n"/>
      <c r="D992" s="21" t="n"/>
      <c r="E992" s="22">
        <f>IF(D992="","",IFERROR(INDEX(Categories!$C$6:$C$40,MATCH(D992,Categories!$B$6:$B$40,0)),"?"))</f>
        <v/>
      </c>
      <c r="F992" s="23" t="n"/>
      <c r="G992" s="24" t="n"/>
      <c r="H992" s="23" t="n"/>
    </row>
    <row r="993" ht="19" customHeight="1">
      <c r="B993" s="19" t="n"/>
      <c r="C993" s="20" t="n"/>
      <c r="D993" s="21" t="n"/>
      <c r="E993" s="22">
        <f>IF(D993="","",IFERROR(INDEX(Categories!$C$6:$C$40,MATCH(D993,Categories!$B$6:$B$40,0)),"?"))</f>
        <v/>
      </c>
      <c r="F993" s="23" t="n"/>
      <c r="G993" s="24" t="n"/>
      <c r="H993" s="23" t="n"/>
    </row>
    <row r="994" ht="19" customHeight="1">
      <c r="B994" s="19" t="n"/>
      <c r="C994" s="20" t="n"/>
      <c r="D994" s="21" t="n"/>
      <c r="E994" s="22">
        <f>IF(D994="","",IFERROR(INDEX(Categories!$C$6:$C$40,MATCH(D994,Categories!$B$6:$B$40,0)),"?"))</f>
        <v/>
      </c>
      <c r="F994" s="23" t="n"/>
      <c r="G994" s="24" t="n"/>
      <c r="H994" s="23" t="n"/>
    </row>
    <row r="995" ht="19" customHeight="1">
      <c r="B995" s="19" t="n"/>
      <c r="C995" s="20" t="n"/>
      <c r="D995" s="21" t="n"/>
      <c r="E995" s="22">
        <f>IF(D995="","",IFERROR(INDEX(Categories!$C$6:$C$40,MATCH(D995,Categories!$B$6:$B$40,0)),"?"))</f>
        <v/>
      </c>
      <c r="F995" s="23" t="n"/>
      <c r="G995" s="24" t="n"/>
      <c r="H995" s="23" t="n"/>
    </row>
    <row r="996" ht="19" customHeight="1">
      <c r="B996" s="19" t="n"/>
      <c r="C996" s="20" t="n"/>
      <c r="D996" s="21" t="n"/>
      <c r="E996" s="22">
        <f>IF(D996="","",IFERROR(INDEX(Categories!$C$6:$C$40,MATCH(D996,Categories!$B$6:$B$40,0)),"?"))</f>
        <v/>
      </c>
      <c r="F996" s="23" t="n"/>
      <c r="G996" s="24" t="n"/>
      <c r="H996" s="23" t="n"/>
    </row>
    <row r="997" ht="19" customHeight="1">
      <c r="B997" s="19" t="n"/>
      <c r="C997" s="20" t="n"/>
      <c r="D997" s="21" t="n"/>
      <c r="E997" s="22">
        <f>IF(D997="","",IFERROR(INDEX(Categories!$C$6:$C$40,MATCH(D997,Categories!$B$6:$B$40,0)),"?"))</f>
        <v/>
      </c>
      <c r="F997" s="23" t="n"/>
      <c r="G997" s="24" t="n"/>
      <c r="H997" s="23" t="n"/>
    </row>
    <row r="998" ht="19" customHeight="1">
      <c r="B998" s="19" t="n"/>
      <c r="C998" s="20" t="n"/>
      <c r="D998" s="21" t="n"/>
      <c r="E998" s="22">
        <f>IF(D998="","",IFERROR(INDEX(Categories!$C$6:$C$40,MATCH(D998,Categories!$B$6:$B$40,0)),"?"))</f>
        <v/>
      </c>
      <c r="F998" s="23" t="n"/>
      <c r="G998" s="24" t="n"/>
      <c r="H998" s="23" t="n"/>
    </row>
    <row r="999" ht="19" customHeight="1">
      <c r="B999" s="19" t="n"/>
      <c r="C999" s="20" t="n"/>
      <c r="D999" s="21" t="n"/>
      <c r="E999" s="22">
        <f>IF(D999="","",IFERROR(INDEX(Categories!$C$6:$C$40,MATCH(D999,Categories!$B$6:$B$40,0)),"?"))</f>
        <v/>
      </c>
      <c r="F999" s="23" t="n"/>
      <c r="G999" s="24" t="n"/>
      <c r="H999" s="23" t="n"/>
    </row>
    <row r="1000" ht="19" customHeight="1">
      <c r="B1000" s="19" t="n"/>
      <c r="C1000" s="20" t="n"/>
      <c r="D1000" s="21" t="n"/>
      <c r="E1000" s="22">
        <f>IF(D1000="","",IFERROR(INDEX(Categories!$C$6:$C$40,MATCH(D1000,Categories!$B$6:$B$40,0)),"?"))</f>
        <v/>
      </c>
      <c r="F1000" s="23" t="n"/>
      <c r="G1000" s="24" t="n"/>
      <c r="H1000" s="23" t="n"/>
    </row>
    <row r="1001" ht="19" customHeight="1">
      <c r="B1001" s="19" t="n"/>
      <c r="C1001" s="20" t="n"/>
      <c r="D1001" s="21" t="n"/>
      <c r="E1001" s="22">
        <f>IF(D1001="","",IFERROR(INDEX(Categories!$C$6:$C$40,MATCH(D1001,Categories!$B$6:$B$40,0)),"?"))</f>
        <v/>
      </c>
      <c r="F1001" s="23" t="n"/>
      <c r="G1001" s="24" t="n"/>
      <c r="H1001" s="23" t="n"/>
    </row>
    <row r="1002" ht="19" customHeight="1">
      <c r="B1002" s="19" t="n"/>
      <c r="C1002" s="20" t="n"/>
      <c r="D1002" s="21" t="n"/>
      <c r="E1002" s="22">
        <f>IF(D1002="","",IFERROR(INDEX(Categories!$C$6:$C$40,MATCH(D1002,Categories!$B$6:$B$40,0)),"?"))</f>
        <v/>
      </c>
      <c r="F1002" s="23" t="n"/>
      <c r="G1002" s="24" t="n"/>
      <c r="H1002" s="23" t="n"/>
    </row>
    <row r="1003" ht="19" customHeight="1">
      <c r="B1003" s="19" t="n"/>
      <c r="C1003" s="20" t="n"/>
      <c r="D1003" s="21" t="n"/>
      <c r="E1003" s="22">
        <f>IF(D1003="","",IFERROR(INDEX(Categories!$C$6:$C$40,MATCH(D1003,Categories!$B$6:$B$40,0)),"?"))</f>
        <v/>
      </c>
      <c r="F1003" s="23" t="n"/>
      <c r="G1003" s="24" t="n"/>
      <c r="H1003" s="23" t="n"/>
    </row>
    <row r="1004" ht="19" customHeight="1">
      <c r="B1004" s="19" t="n"/>
      <c r="C1004" s="20" t="n"/>
      <c r="D1004" s="21" t="n"/>
      <c r="E1004" s="22">
        <f>IF(D1004="","",IFERROR(INDEX(Categories!$C$6:$C$40,MATCH(D1004,Categories!$B$6:$B$40,0)),"?"))</f>
        <v/>
      </c>
      <c r="F1004" s="23" t="n"/>
      <c r="G1004" s="24" t="n"/>
      <c r="H1004" s="23" t="n"/>
    </row>
    <row r="1005" ht="19" customHeight="1">
      <c r="B1005" s="19" t="n"/>
      <c r="C1005" s="20" t="n"/>
      <c r="D1005" s="21" t="n"/>
      <c r="E1005" s="22">
        <f>IF(D1005="","",IFERROR(INDEX(Categories!$C$6:$C$40,MATCH(D1005,Categories!$B$6:$B$40,0)),"?"))</f>
        <v/>
      </c>
      <c r="F1005" s="23" t="n"/>
      <c r="G1005" s="24" t="n"/>
      <c r="H1005" s="23" t="n"/>
    </row>
    <row r="1006" ht="19" customHeight="1">
      <c r="B1006" s="19" t="n"/>
      <c r="C1006" s="20" t="n"/>
      <c r="D1006" s="21" t="n"/>
      <c r="E1006" s="22">
        <f>IF(D1006="","",IFERROR(INDEX(Categories!$C$6:$C$40,MATCH(D1006,Categories!$B$6:$B$40,0)),"?"))</f>
        <v/>
      </c>
      <c r="F1006" s="23" t="n"/>
      <c r="G1006" s="24" t="n"/>
      <c r="H1006" s="23" t="n"/>
    </row>
    <row r="1007" ht="19" customHeight="1">
      <c r="B1007" s="19" t="n"/>
      <c r="C1007" s="20" t="n"/>
      <c r="D1007" s="21" t="n"/>
      <c r="E1007" s="22">
        <f>IF(D1007="","",IFERROR(INDEX(Categories!$C$6:$C$40,MATCH(D1007,Categories!$B$6:$B$40,0)),"?"))</f>
        <v/>
      </c>
      <c r="F1007" s="23" t="n"/>
      <c r="G1007" s="24" t="n"/>
      <c r="H1007" s="23" t="n"/>
    </row>
    <row r="1008" ht="19" customHeight="1">
      <c r="B1008" s="19" t="n"/>
      <c r="C1008" s="20" t="n"/>
      <c r="D1008" s="21" t="n"/>
      <c r="E1008" s="22">
        <f>IF(D1008="","",IFERROR(INDEX(Categories!$C$6:$C$40,MATCH(D1008,Categories!$B$6:$B$40,0)),"?"))</f>
        <v/>
      </c>
      <c r="F1008" s="23" t="n"/>
      <c r="G1008" s="24" t="n"/>
      <c r="H1008" s="23" t="n"/>
    </row>
    <row r="1009" ht="19" customHeight="1">
      <c r="B1009" s="19" t="n"/>
      <c r="C1009" s="20" t="n"/>
      <c r="D1009" s="21" t="n"/>
      <c r="E1009" s="22">
        <f>IF(D1009="","",IFERROR(INDEX(Categories!$C$6:$C$40,MATCH(D1009,Categories!$B$6:$B$40,0)),"?"))</f>
        <v/>
      </c>
      <c r="F1009" s="23" t="n"/>
      <c r="G1009" s="24" t="n"/>
      <c r="H1009" s="23" t="n"/>
    </row>
    <row r="1011">
      <c r="B1011" s="25" t="inlineStr">
        <is>
          <t>Free template from niftyshelf.com  ·  free for personal &amp; commercial use</t>
        </is>
      </c>
    </row>
  </sheetData>
  <autoFilter ref="B9:H1009"/>
  <mergeCells count="9">
    <mergeCell ref="E2:H2"/>
    <mergeCell ref="B6:C6"/>
    <mergeCell ref="E6:F6"/>
    <mergeCell ref="B5:C5"/>
    <mergeCell ref="D6"/>
    <mergeCell ref="G5:H5"/>
    <mergeCell ref="E5:F5"/>
    <mergeCell ref="G6:H6"/>
    <mergeCell ref="D5"/>
  </mergeCells>
  <conditionalFormatting sqref="E10:E1009">
    <cfRule type="expression" priority="1" dxfId="0" stopIfTrue="0">
      <formula>E10="Income"</formula>
    </cfRule>
    <cfRule type="expression" priority="2" dxfId="1" stopIfTrue="0">
      <formula>E10="Expense"</formula>
    </cfRule>
  </conditionalFormatting>
  <conditionalFormatting sqref="G10:G1009">
    <cfRule type="expression" priority="3" dxfId="0" stopIfTrue="0">
      <formula>$E10="Income"</formula>
    </cfRule>
  </conditionalFormatting>
  <conditionalFormatting sqref="D10:D1009">
    <cfRule type="expression" priority="4" dxfId="2" stopIfTrue="0">
      <formula>AND($G10&lt;&gt;"",$D10="")</formula>
    </cfRule>
  </conditionalFormatting>
  <dataValidations count="2">
    <dataValidation sqref="D10:D1009" showDropDown="0" showInputMessage="0" showErrorMessage="1" allowBlank="1" error="Choose from the list (edit the list on its own tab)." type="list" errorStyle="warning">
      <formula1>Categories!$B$6:$B$40</formula1>
    </dataValidation>
    <dataValidation sqref="F10:F1009" showDropDown="0" showInputMessage="0" showErrorMessage="1" allowBlank="1" error="Pick a value from the list (or keep your own)." type="list" errorStyle="warning">
      <formula1>"Checking,Savings,Card,Cash,Payment app"</formula1>
    </dataValidation>
  </dataValidations>
  <printOptions horizontalCentered="1"/>
  <pageMargins left="0.4" right="0.4" top="0.45" bottom="0.45" header="0.2" footer="0.2"/>
  <pageSetup orientation="portrait" paperSize="1" fitToHeight="0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O8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2.5" customWidth="1" min="16" max="16"/>
  </cols>
  <sheetData>
    <row r="2" ht="32" customHeight="1">
      <c r="B2" s="26" t="inlineStr">
        <is>
          <t>Profit &amp; Loss 2027</t>
        </is>
      </c>
    </row>
    <row r="3">
      <c r="B3" s="3" t="inlineStr">
        <is>
          <t>Monthly income statement built from the Transactions tab.</t>
        </is>
      </c>
      <c r="L3" s="27" t="inlineStr">
        <is>
          <t>TAX SET-ASIDE %</t>
        </is>
      </c>
      <c r="N3" s="28" t="n">
        <v>0.25</v>
      </c>
    </row>
    <row r="5" ht="22" customHeight="1">
      <c r="B5" s="16" t="inlineStr">
        <is>
          <t>CATEGORY</t>
        </is>
      </c>
      <c r="C5" s="18" t="inlineStr">
        <is>
          <t>JAN</t>
        </is>
      </c>
      <c r="D5" s="18" t="inlineStr">
        <is>
          <t>FEB</t>
        </is>
      </c>
      <c r="E5" s="18" t="inlineStr">
        <is>
          <t>MAR</t>
        </is>
      </c>
      <c r="F5" s="18" t="inlineStr">
        <is>
          <t>APR</t>
        </is>
      </c>
      <c r="G5" s="18" t="inlineStr">
        <is>
          <t>MAY</t>
        </is>
      </c>
      <c r="H5" s="18" t="inlineStr">
        <is>
          <t>JUN</t>
        </is>
      </c>
      <c r="I5" s="18" t="inlineStr">
        <is>
          <t>JUL</t>
        </is>
      </c>
      <c r="J5" s="18" t="inlineStr">
        <is>
          <t>AUG</t>
        </is>
      </c>
      <c r="K5" s="18" t="inlineStr">
        <is>
          <t>SEP</t>
        </is>
      </c>
      <c r="L5" s="18" t="inlineStr">
        <is>
          <t>OCT</t>
        </is>
      </c>
      <c r="M5" s="18" t="inlineStr">
        <is>
          <t>NOV</t>
        </is>
      </c>
      <c r="N5" s="18" t="inlineStr">
        <is>
          <t>DEC</t>
        </is>
      </c>
      <c r="O5" s="18" t="inlineStr">
        <is>
          <t>TOTAL</t>
        </is>
      </c>
    </row>
    <row r="6">
      <c r="B6" s="29" t="inlineStr">
        <is>
          <t>INCOME</t>
        </is>
      </c>
    </row>
    <row r="7">
      <c r="B7" s="30">
        <f>IF(INDEX(Categories!$C$6:$C$40,1)="Income",Categories!$B$6,"")</f>
        <v/>
      </c>
      <c r="C7" s="31">
        <f>IF($B7="","",SUMIFS(Transactions!$G$10:$G$1009,Transactions!$D$10:$D$1009,$B7,Transactions!$B$10:$B$1009,"&gt;="&amp;DATE(2027,1,1),Transactions!$B$10:$B$1009,"&lt;"&amp;DATE(2027,2,1)))</f>
        <v/>
      </c>
      <c r="D7" s="31">
        <f>IF($B7="","",SUMIFS(Transactions!$G$10:$G$1009,Transactions!$D$10:$D$1009,$B7,Transactions!$B$10:$B$1009,"&gt;="&amp;DATE(2027,2,1),Transactions!$B$10:$B$1009,"&lt;"&amp;DATE(2027,3,1)))</f>
        <v/>
      </c>
      <c r="E7" s="31">
        <f>IF($B7="","",SUMIFS(Transactions!$G$10:$G$1009,Transactions!$D$10:$D$1009,$B7,Transactions!$B$10:$B$1009,"&gt;="&amp;DATE(2027,3,1),Transactions!$B$10:$B$1009,"&lt;"&amp;DATE(2027,4,1)))</f>
        <v/>
      </c>
      <c r="F7" s="31">
        <f>IF($B7="","",SUMIFS(Transactions!$G$10:$G$1009,Transactions!$D$10:$D$1009,$B7,Transactions!$B$10:$B$1009,"&gt;="&amp;DATE(2027,4,1),Transactions!$B$10:$B$1009,"&lt;"&amp;DATE(2027,5,1)))</f>
        <v/>
      </c>
      <c r="G7" s="31">
        <f>IF($B7="","",SUMIFS(Transactions!$G$10:$G$1009,Transactions!$D$10:$D$1009,$B7,Transactions!$B$10:$B$1009,"&gt;="&amp;DATE(2027,5,1),Transactions!$B$10:$B$1009,"&lt;"&amp;DATE(2027,6,1)))</f>
        <v/>
      </c>
      <c r="H7" s="31">
        <f>IF($B7="","",SUMIFS(Transactions!$G$10:$G$1009,Transactions!$D$10:$D$1009,$B7,Transactions!$B$10:$B$1009,"&gt;="&amp;DATE(2027,6,1),Transactions!$B$10:$B$1009,"&lt;"&amp;DATE(2027,7,1)))</f>
        <v/>
      </c>
      <c r="I7" s="31">
        <f>IF($B7="","",SUMIFS(Transactions!$G$10:$G$1009,Transactions!$D$10:$D$1009,$B7,Transactions!$B$10:$B$1009,"&gt;="&amp;DATE(2027,7,1),Transactions!$B$10:$B$1009,"&lt;"&amp;DATE(2027,8,1)))</f>
        <v/>
      </c>
      <c r="J7" s="31">
        <f>IF($B7="","",SUMIFS(Transactions!$G$10:$G$1009,Transactions!$D$10:$D$1009,$B7,Transactions!$B$10:$B$1009,"&gt;="&amp;DATE(2027,8,1),Transactions!$B$10:$B$1009,"&lt;"&amp;DATE(2027,9,1)))</f>
        <v/>
      </c>
      <c r="K7" s="31">
        <f>IF($B7="","",SUMIFS(Transactions!$G$10:$G$1009,Transactions!$D$10:$D$1009,$B7,Transactions!$B$10:$B$1009,"&gt;="&amp;DATE(2027,9,1),Transactions!$B$10:$B$1009,"&lt;"&amp;DATE(2027,10,1)))</f>
        <v/>
      </c>
      <c r="L7" s="31">
        <f>IF($B7="","",SUMIFS(Transactions!$G$10:$G$1009,Transactions!$D$10:$D$1009,$B7,Transactions!$B$10:$B$1009,"&gt;="&amp;DATE(2027,10,1),Transactions!$B$10:$B$1009,"&lt;"&amp;DATE(2027,11,1)))</f>
        <v/>
      </c>
      <c r="M7" s="31">
        <f>IF($B7="","",SUMIFS(Transactions!$G$10:$G$1009,Transactions!$D$10:$D$1009,$B7,Transactions!$B$10:$B$1009,"&gt;="&amp;DATE(2027,11,1),Transactions!$B$10:$B$1009,"&lt;"&amp;DATE(2027,12,1)))</f>
        <v/>
      </c>
      <c r="N7" s="31">
        <f>IF($B7="","",SUMIFS(Transactions!$G$10:$G$1009,Transactions!$D$10:$D$1009,$B7,Transactions!$B$10:$B$1009,"&gt;="&amp;DATE(2027,12,1),Transactions!$B$10:$B$1009,"&lt;"&amp;DATE(2027,13,1)))</f>
        <v/>
      </c>
      <c r="O7" s="32">
        <f>IF($B7="","",SUM(C7:N7))</f>
        <v/>
      </c>
    </row>
    <row r="8">
      <c r="B8" s="30">
        <f>IF(INDEX(Categories!$C$6:$C$40,2)="Income",Categories!$B$7,"")</f>
        <v/>
      </c>
      <c r="C8" s="31">
        <f>IF($B8="","",SUMIFS(Transactions!$G$10:$G$1009,Transactions!$D$10:$D$1009,$B8,Transactions!$B$10:$B$1009,"&gt;="&amp;DATE(2027,1,1),Transactions!$B$10:$B$1009,"&lt;"&amp;DATE(2027,2,1)))</f>
        <v/>
      </c>
      <c r="D8" s="31">
        <f>IF($B8="","",SUMIFS(Transactions!$G$10:$G$1009,Transactions!$D$10:$D$1009,$B8,Transactions!$B$10:$B$1009,"&gt;="&amp;DATE(2027,2,1),Transactions!$B$10:$B$1009,"&lt;"&amp;DATE(2027,3,1)))</f>
        <v/>
      </c>
      <c r="E8" s="31">
        <f>IF($B8="","",SUMIFS(Transactions!$G$10:$G$1009,Transactions!$D$10:$D$1009,$B8,Transactions!$B$10:$B$1009,"&gt;="&amp;DATE(2027,3,1),Transactions!$B$10:$B$1009,"&lt;"&amp;DATE(2027,4,1)))</f>
        <v/>
      </c>
      <c r="F8" s="31">
        <f>IF($B8="","",SUMIFS(Transactions!$G$10:$G$1009,Transactions!$D$10:$D$1009,$B8,Transactions!$B$10:$B$1009,"&gt;="&amp;DATE(2027,4,1),Transactions!$B$10:$B$1009,"&lt;"&amp;DATE(2027,5,1)))</f>
        <v/>
      </c>
      <c r="G8" s="31">
        <f>IF($B8="","",SUMIFS(Transactions!$G$10:$G$1009,Transactions!$D$10:$D$1009,$B8,Transactions!$B$10:$B$1009,"&gt;="&amp;DATE(2027,5,1),Transactions!$B$10:$B$1009,"&lt;"&amp;DATE(2027,6,1)))</f>
        <v/>
      </c>
      <c r="H8" s="31">
        <f>IF($B8="","",SUMIFS(Transactions!$G$10:$G$1009,Transactions!$D$10:$D$1009,$B8,Transactions!$B$10:$B$1009,"&gt;="&amp;DATE(2027,6,1),Transactions!$B$10:$B$1009,"&lt;"&amp;DATE(2027,7,1)))</f>
        <v/>
      </c>
      <c r="I8" s="31">
        <f>IF($B8="","",SUMIFS(Transactions!$G$10:$G$1009,Transactions!$D$10:$D$1009,$B8,Transactions!$B$10:$B$1009,"&gt;="&amp;DATE(2027,7,1),Transactions!$B$10:$B$1009,"&lt;"&amp;DATE(2027,8,1)))</f>
        <v/>
      </c>
      <c r="J8" s="31">
        <f>IF($B8="","",SUMIFS(Transactions!$G$10:$G$1009,Transactions!$D$10:$D$1009,$B8,Transactions!$B$10:$B$1009,"&gt;="&amp;DATE(2027,8,1),Transactions!$B$10:$B$1009,"&lt;"&amp;DATE(2027,9,1)))</f>
        <v/>
      </c>
      <c r="K8" s="31">
        <f>IF($B8="","",SUMIFS(Transactions!$G$10:$G$1009,Transactions!$D$10:$D$1009,$B8,Transactions!$B$10:$B$1009,"&gt;="&amp;DATE(2027,9,1),Transactions!$B$10:$B$1009,"&lt;"&amp;DATE(2027,10,1)))</f>
        <v/>
      </c>
      <c r="L8" s="31">
        <f>IF($B8="","",SUMIFS(Transactions!$G$10:$G$1009,Transactions!$D$10:$D$1009,$B8,Transactions!$B$10:$B$1009,"&gt;="&amp;DATE(2027,10,1),Transactions!$B$10:$B$1009,"&lt;"&amp;DATE(2027,11,1)))</f>
        <v/>
      </c>
      <c r="M8" s="31">
        <f>IF($B8="","",SUMIFS(Transactions!$G$10:$G$1009,Transactions!$D$10:$D$1009,$B8,Transactions!$B$10:$B$1009,"&gt;="&amp;DATE(2027,11,1),Transactions!$B$10:$B$1009,"&lt;"&amp;DATE(2027,12,1)))</f>
        <v/>
      </c>
      <c r="N8" s="31">
        <f>IF($B8="","",SUMIFS(Transactions!$G$10:$G$1009,Transactions!$D$10:$D$1009,$B8,Transactions!$B$10:$B$1009,"&gt;="&amp;DATE(2027,12,1),Transactions!$B$10:$B$1009,"&lt;"&amp;DATE(2027,13,1)))</f>
        <v/>
      </c>
      <c r="O8" s="32">
        <f>IF($B8="","",SUM(C8:N8))</f>
        <v/>
      </c>
    </row>
    <row r="9">
      <c r="B9" s="30">
        <f>IF(INDEX(Categories!$C$6:$C$40,3)="Income",Categories!$B$8,"")</f>
        <v/>
      </c>
      <c r="C9" s="31">
        <f>IF($B9="","",SUMIFS(Transactions!$G$10:$G$1009,Transactions!$D$10:$D$1009,$B9,Transactions!$B$10:$B$1009,"&gt;="&amp;DATE(2027,1,1),Transactions!$B$10:$B$1009,"&lt;"&amp;DATE(2027,2,1)))</f>
        <v/>
      </c>
      <c r="D9" s="31">
        <f>IF($B9="","",SUMIFS(Transactions!$G$10:$G$1009,Transactions!$D$10:$D$1009,$B9,Transactions!$B$10:$B$1009,"&gt;="&amp;DATE(2027,2,1),Transactions!$B$10:$B$1009,"&lt;"&amp;DATE(2027,3,1)))</f>
        <v/>
      </c>
      <c r="E9" s="31">
        <f>IF($B9="","",SUMIFS(Transactions!$G$10:$G$1009,Transactions!$D$10:$D$1009,$B9,Transactions!$B$10:$B$1009,"&gt;="&amp;DATE(2027,3,1),Transactions!$B$10:$B$1009,"&lt;"&amp;DATE(2027,4,1)))</f>
        <v/>
      </c>
      <c r="F9" s="31">
        <f>IF($B9="","",SUMIFS(Transactions!$G$10:$G$1009,Transactions!$D$10:$D$1009,$B9,Transactions!$B$10:$B$1009,"&gt;="&amp;DATE(2027,4,1),Transactions!$B$10:$B$1009,"&lt;"&amp;DATE(2027,5,1)))</f>
        <v/>
      </c>
      <c r="G9" s="31">
        <f>IF($B9="","",SUMIFS(Transactions!$G$10:$G$1009,Transactions!$D$10:$D$1009,$B9,Transactions!$B$10:$B$1009,"&gt;="&amp;DATE(2027,5,1),Transactions!$B$10:$B$1009,"&lt;"&amp;DATE(2027,6,1)))</f>
        <v/>
      </c>
      <c r="H9" s="31">
        <f>IF($B9="","",SUMIFS(Transactions!$G$10:$G$1009,Transactions!$D$10:$D$1009,$B9,Transactions!$B$10:$B$1009,"&gt;="&amp;DATE(2027,6,1),Transactions!$B$10:$B$1009,"&lt;"&amp;DATE(2027,7,1)))</f>
        <v/>
      </c>
      <c r="I9" s="31">
        <f>IF($B9="","",SUMIFS(Transactions!$G$10:$G$1009,Transactions!$D$10:$D$1009,$B9,Transactions!$B$10:$B$1009,"&gt;="&amp;DATE(2027,7,1),Transactions!$B$10:$B$1009,"&lt;"&amp;DATE(2027,8,1)))</f>
        <v/>
      </c>
      <c r="J9" s="31">
        <f>IF($B9="","",SUMIFS(Transactions!$G$10:$G$1009,Transactions!$D$10:$D$1009,$B9,Transactions!$B$10:$B$1009,"&gt;="&amp;DATE(2027,8,1),Transactions!$B$10:$B$1009,"&lt;"&amp;DATE(2027,9,1)))</f>
        <v/>
      </c>
      <c r="K9" s="31">
        <f>IF($B9="","",SUMIFS(Transactions!$G$10:$G$1009,Transactions!$D$10:$D$1009,$B9,Transactions!$B$10:$B$1009,"&gt;="&amp;DATE(2027,9,1),Transactions!$B$10:$B$1009,"&lt;"&amp;DATE(2027,10,1)))</f>
        <v/>
      </c>
      <c r="L9" s="31">
        <f>IF($B9="","",SUMIFS(Transactions!$G$10:$G$1009,Transactions!$D$10:$D$1009,$B9,Transactions!$B$10:$B$1009,"&gt;="&amp;DATE(2027,10,1),Transactions!$B$10:$B$1009,"&lt;"&amp;DATE(2027,11,1)))</f>
        <v/>
      </c>
      <c r="M9" s="31">
        <f>IF($B9="","",SUMIFS(Transactions!$G$10:$G$1009,Transactions!$D$10:$D$1009,$B9,Transactions!$B$10:$B$1009,"&gt;="&amp;DATE(2027,11,1),Transactions!$B$10:$B$1009,"&lt;"&amp;DATE(2027,12,1)))</f>
        <v/>
      </c>
      <c r="N9" s="31">
        <f>IF($B9="","",SUMIFS(Transactions!$G$10:$G$1009,Transactions!$D$10:$D$1009,$B9,Transactions!$B$10:$B$1009,"&gt;="&amp;DATE(2027,12,1),Transactions!$B$10:$B$1009,"&lt;"&amp;DATE(2027,13,1)))</f>
        <v/>
      </c>
      <c r="O9" s="32">
        <f>IF($B9="","",SUM(C9:N9))</f>
        <v/>
      </c>
    </row>
    <row r="10" hidden="1">
      <c r="B10" s="30">
        <f>IF(INDEX(Categories!$C$6:$C$40,4)="Income",Categories!$B$9,"")</f>
        <v/>
      </c>
      <c r="C10" s="31">
        <f>IF($B10="","",SUMIFS(Transactions!$G$10:$G$1009,Transactions!$D$10:$D$1009,$B10,Transactions!$B$10:$B$1009,"&gt;="&amp;DATE(2027,1,1),Transactions!$B$10:$B$1009,"&lt;"&amp;DATE(2027,2,1)))</f>
        <v/>
      </c>
      <c r="D10" s="31">
        <f>IF($B10="","",SUMIFS(Transactions!$G$10:$G$1009,Transactions!$D$10:$D$1009,$B10,Transactions!$B$10:$B$1009,"&gt;="&amp;DATE(2027,2,1),Transactions!$B$10:$B$1009,"&lt;"&amp;DATE(2027,3,1)))</f>
        <v/>
      </c>
      <c r="E10" s="31">
        <f>IF($B10="","",SUMIFS(Transactions!$G$10:$G$1009,Transactions!$D$10:$D$1009,$B10,Transactions!$B$10:$B$1009,"&gt;="&amp;DATE(2027,3,1),Transactions!$B$10:$B$1009,"&lt;"&amp;DATE(2027,4,1)))</f>
        <v/>
      </c>
      <c r="F10" s="31">
        <f>IF($B10="","",SUMIFS(Transactions!$G$10:$G$1009,Transactions!$D$10:$D$1009,$B10,Transactions!$B$10:$B$1009,"&gt;="&amp;DATE(2027,4,1),Transactions!$B$10:$B$1009,"&lt;"&amp;DATE(2027,5,1)))</f>
        <v/>
      </c>
      <c r="G10" s="31">
        <f>IF($B10="","",SUMIFS(Transactions!$G$10:$G$1009,Transactions!$D$10:$D$1009,$B10,Transactions!$B$10:$B$1009,"&gt;="&amp;DATE(2027,5,1),Transactions!$B$10:$B$1009,"&lt;"&amp;DATE(2027,6,1)))</f>
        <v/>
      </c>
      <c r="H10" s="31">
        <f>IF($B10="","",SUMIFS(Transactions!$G$10:$G$1009,Transactions!$D$10:$D$1009,$B10,Transactions!$B$10:$B$1009,"&gt;="&amp;DATE(2027,6,1),Transactions!$B$10:$B$1009,"&lt;"&amp;DATE(2027,7,1)))</f>
        <v/>
      </c>
      <c r="I10" s="31">
        <f>IF($B10="","",SUMIFS(Transactions!$G$10:$G$1009,Transactions!$D$10:$D$1009,$B10,Transactions!$B$10:$B$1009,"&gt;="&amp;DATE(2027,7,1),Transactions!$B$10:$B$1009,"&lt;"&amp;DATE(2027,8,1)))</f>
        <v/>
      </c>
      <c r="J10" s="31">
        <f>IF($B10="","",SUMIFS(Transactions!$G$10:$G$1009,Transactions!$D$10:$D$1009,$B10,Transactions!$B$10:$B$1009,"&gt;="&amp;DATE(2027,8,1),Transactions!$B$10:$B$1009,"&lt;"&amp;DATE(2027,9,1)))</f>
        <v/>
      </c>
      <c r="K10" s="31">
        <f>IF($B10="","",SUMIFS(Transactions!$G$10:$G$1009,Transactions!$D$10:$D$1009,$B10,Transactions!$B$10:$B$1009,"&gt;="&amp;DATE(2027,9,1),Transactions!$B$10:$B$1009,"&lt;"&amp;DATE(2027,10,1)))</f>
        <v/>
      </c>
      <c r="L10" s="31">
        <f>IF($B10="","",SUMIFS(Transactions!$G$10:$G$1009,Transactions!$D$10:$D$1009,$B10,Transactions!$B$10:$B$1009,"&gt;="&amp;DATE(2027,10,1),Transactions!$B$10:$B$1009,"&lt;"&amp;DATE(2027,11,1)))</f>
        <v/>
      </c>
      <c r="M10" s="31">
        <f>IF($B10="","",SUMIFS(Transactions!$G$10:$G$1009,Transactions!$D$10:$D$1009,$B10,Transactions!$B$10:$B$1009,"&gt;="&amp;DATE(2027,11,1),Transactions!$B$10:$B$1009,"&lt;"&amp;DATE(2027,12,1)))</f>
        <v/>
      </c>
      <c r="N10" s="31">
        <f>IF($B10="","",SUMIFS(Transactions!$G$10:$G$1009,Transactions!$D$10:$D$1009,$B10,Transactions!$B$10:$B$1009,"&gt;="&amp;DATE(2027,12,1),Transactions!$B$10:$B$1009,"&lt;"&amp;DATE(2027,13,1)))</f>
        <v/>
      </c>
      <c r="O10" s="32">
        <f>IF($B10="","",SUM(C10:N10))</f>
        <v/>
      </c>
    </row>
    <row r="11" hidden="1">
      <c r="B11" s="30">
        <f>IF(INDEX(Categories!$C$6:$C$40,5)="Income",Categories!$B$10,"")</f>
        <v/>
      </c>
      <c r="C11" s="31">
        <f>IF($B11="","",SUMIFS(Transactions!$G$10:$G$1009,Transactions!$D$10:$D$1009,$B11,Transactions!$B$10:$B$1009,"&gt;="&amp;DATE(2027,1,1),Transactions!$B$10:$B$1009,"&lt;"&amp;DATE(2027,2,1)))</f>
        <v/>
      </c>
      <c r="D11" s="31">
        <f>IF($B11="","",SUMIFS(Transactions!$G$10:$G$1009,Transactions!$D$10:$D$1009,$B11,Transactions!$B$10:$B$1009,"&gt;="&amp;DATE(2027,2,1),Transactions!$B$10:$B$1009,"&lt;"&amp;DATE(2027,3,1)))</f>
        <v/>
      </c>
      <c r="E11" s="31">
        <f>IF($B11="","",SUMIFS(Transactions!$G$10:$G$1009,Transactions!$D$10:$D$1009,$B11,Transactions!$B$10:$B$1009,"&gt;="&amp;DATE(2027,3,1),Transactions!$B$10:$B$1009,"&lt;"&amp;DATE(2027,4,1)))</f>
        <v/>
      </c>
      <c r="F11" s="31">
        <f>IF($B11="","",SUMIFS(Transactions!$G$10:$G$1009,Transactions!$D$10:$D$1009,$B11,Transactions!$B$10:$B$1009,"&gt;="&amp;DATE(2027,4,1),Transactions!$B$10:$B$1009,"&lt;"&amp;DATE(2027,5,1)))</f>
        <v/>
      </c>
      <c r="G11" s="31">
        <f>IF($B11="","",SUMIFS(Transactions!$G$10:$G$1009,Transactions!$D$10:$D$1009,$B11,Transactions!$B$10:$B$1009,"&gt;="&amp;DATE(2027,5,1),Transactions!$B$10:$B$1009,"&lt;"&amp;DATE(2027,6,1)))</f>
        <v/>
      </c>
      <c r="H11" s="31">
        <f>IF($B11="","",SUMIFS(Transactions!$G$10:$G$1009,Transactions!$D$10:$D$1009,$B11,Transactions!$B$10:$B$1009,"&gt;="&amp;DATE(2027,6,1),Transactions!$B$10:$B$1009,"&lt;"&amp;DATE(2027,7,1)))</f>
        <v/>
      </c>
      <c r="I11" s="31">
        <f>IF($B11="","",SUMIFS(Transactions!$G$10:$G$1009,Transactions!$D$10:$D$1009,$B11,Transactions!$B$10:$B$1009,"&gt;="&amp;DATE(2027,7,1),Transactions!$B$10:$B$1009,"&lt;"&amp;DATE(2027,8,1)))</f>
        <v/>
      </c>
      <c r="J11" s="31">
        <f>IF($B11="","",SUMIFS(Transactions!$G$10:$G$1009,Transactions!$D$10:$D$1009,$B11,Transactions!$B$10:$B$1009,"&gt;="&amp;DATE(2027,8,1),Transactions!$B$10:$B$1009,"&lt;"&amp;DATE(2027,9,1)))</f>
        <v/>
      </c>
      <c r="K11" s="31">
        <f>IF($B11="","",SUMIFS(Transactions!$G$10:$G$1009,Transactions!$D$10:$D$1009,$B11,Transactions!$B$10:$B$1009,"&gt;="&amp;DATE(2027,9,1),Transactions!$B$10:$B$1009,"&lt;"&amp;DATE(2027,10,1)))</f>
        <v/>
      </c>
      <c r="L11" s="31">
        <f>IF($B11="","",SUMIFS(Transactions!$G$10:$G$1009,Transactions!$D$10:$D$1009,$B11,Transactions!$B$10:$B$1009,"&gt;="&amp;DATE(2027,10,1),Transactions!$B$10:$B$1009,"&lt;"&amp;DATE(2027,11,1)))</f>
        <v/>
      </c>
      <c r="M11" s="31">
        <f>IF($B11="","",SUMIFS(Transactions!$G$10:$G$1009,Transactions!$D$10:$D$1009,$B11,Transactions!$B$10:$B$1009,"&gt;="&amp;DATE(2027,11,1),Transactions!$B$10:$B$1009,"&lt;"&amp;DATE(2027,12,1)))</f>
        <v/>
      </c>
      <c r="N11" s="31">
        <f>IF($B11="","",SUMIFS(Transactions!$G$10:$G$1009,Transactions!$D$10:$D$1009,$B11,Transactions!$B$10:$B$1009,"&gt;="&amp;DATE(2027,12,1),Transactions!$B$10:$B$1009,"&lt;"&amp;DATE(2027,13,1)))</f>
        <v/>
      </c>
      <c r="O11" s="32">
        <f>IF($B11="","",SUM(C11:N11))</f>
        <v/>
      </c>
    </row>
    <row r="12" hidden="1">
      <c r="B12" s="30">
        <f>IF(INDEX(Categories!$C$6:$C$40,6)="Income",Categories!$B$11,"")</f>
        <v/>
      </c>
      <c r="C12" s="31">
        <f>IF($B12="","",SUMIFS(Transactions!$G$10:$G$1009,Transactions!$D$10:$D$1009,$B12,Transactions!$B$10:$B$1009,"&gt;="&amp;DATE(2027,1,1),Transactions!$B$10:$B$1009,"&lt;"&amp;DATE(2027,2,1)))</f>
        <v/>
      </c>
      <c r="D12" s="31">
        <f>IF($B12="","",SUMIFS(Transactions!$G$10:$G$1009,Transactions!$D$10:$D$1009,$B12,Transactions!$B$10:$B$1009,"&gt;="&amp;DATE(2027,2,1),Transactions!$B$10:$B$1009,"&lt;"&amp;DATE(2027,3,1)))</f>
        <v/>
      </c>
      <c r="E12" s="31">
        <f>IF($B12="","",SUMIFS(Transactions!$G$10:$G$1009,Transactions!$D$10:$D$1009,$B12,Transactions!$B$10:$B$1009,"&gt;="&amp;DATE(2027,3,1),Transactions!$B$10:$B$1009,"&lt;"&amp;DATE(2027,4,1)))</f>
        <v/>
      </c>
      <c r="F12" s="31">
        <f>IF($B12="","",SUMIFS(Transactions!$G$10:$G$1009,Transactions!$D$10:$D$1009,$B12,Transactions!$B$10:$B$1009,"&gt;="&amp;DATE(2027,4,1),Transactions!$B$10:$B$1009,"&lt;"&amp;DATE(2027,5,1)))</f>
        <v/>
      </c>
      <c r="G12" s="31">
        <f>IF($B12="","",SUMIFS(Transactions!$G$10:$G$1009,Transactions!$D$10:$D$1009,$B12,Transactions!$B$10:$B$1009,"&gt;="&amp;DATE(2027,5,1),Transactions!$B$10:$B$1009,"&lt;"&amp;DATE(2027,6,1)))</f>
        <v/>
      </c>
      <c r="H12" s="31">
        <f>IF($B12="","",SUMIFS(Transactions!$G$10:$G$1009,Transactions!$D$10:$D$1009,$B12,Transactions!$B$10:$B$1009,"&gt;="&amp;DATE(2027,6,1),Transactions!$B$10:$B$1009,"&lt;"&amp;DATE(2027,7,1)))</f>
        <v/>
      </c>
      <c r="I12" s="31">
        <f>IF($B12="","",SUMIFS(Transactions!$G$10:$G$1009,Transactions!$D$10:$D$1009,$B12,Transactions!$B$10:$B$1009,"&gt;="&amp;DATE(2027,7,1),Transactions!$B$10:$B$1009,"&lt;"&amp;DATE(2027,8,1)))</f>
        <v/>
      </c>
      <c r="J12" s="31">
        <f>IF($B12="","",SUMIFS(Transactions!$G$10:$G$1009,Transactions!$D$10:$D$1009,$B12,Transactions!$B$10:$B$1009,"&gt;="&amp;DATE(2027,8,1),Transactions!$B$10:$B$1009,"&lt;"&amp;DATE(2027,9,1)))</f>
        <v/>
      </c>
      <c r="K12" s="31">
        <f>IF($B12="","",SUMIFS(Transactions!$G$10:$G$1009,Transactions!$D$10:$D$1009,$B12,Transactions!$B$10:$B$1009,"&gt;="&amp;DATE(2027,9,1),Transactions!$B$10:$B$1009,"&lt;"&amp;DATE(2027,10,1)))</f>
        <v/>
      </c>
      <c r="L12" s="31">
        <f>IF($B12="","",SUMIFS(Transactions!$G$10:$G$1009,Transactions!$D$10:$D$1009,$B12,Transactions!$B$10:$B$1009,"&gt;="&amp;DATE(2027,10,1),Transactions!$B$10:$B$1009,"&lt;"&amp;DATE(2027,11,1)))</f>
        <v/>
      </c>
      <c r="M12" s="31">
        <f>IF($B12="","",SUMIFS(Transactions!$G$10:$G$1009,Transactions!$D$10:$D$1009,$B12,Transactions!$B$10:$B$1009,"&gt;="&amp;DATE(2027,11,1),Transactions!$B$10:$B$1009,"&lt;"&amp;DATE(2027,12,1)))</f>
        <v/>
      </c>
      <c r="N12" s="31">
        <f>IF($B12="","",SUMIFS(Transactions!$G$10:$G$1009,Transactions!$D$10:$D$1009,$B12,Transactions!$B$10:$B$1009,"&gt;="&amp;DATE(2027,12,1),Transactions!$B$10:$B$1009,"&lt;"&amp;DATE(2027,13,1)))</f>
        <v/>
      </c>
      <c r="O12" s="32">
        <f>IF($B12="","",SUM(C12:N12))</f>
        <v/>
      </c>
    </row>
    <row r="13" hidden="1">
      <c r="B13" s="30">
        <f>IF(INDEX(Categories!$C$6:$C$40,7)="Income",Categories!$B$12,"")</f>
        <v/>
      </c>
      <c r="C13" s="31">
        <f>IF($B13="","",SUMIFS(Transactions!$G$10:$G$1009,Transactions!$D$10:$D$1009,$B13,Transactions!$B$10:$B$1009,"&gt;="&amp;DATE(2027,1,1),Transactions!$B$10:$B$1009,"&lt;"&amp;DATE(2027,2,1)))</f>
        <v/>
      </c>
      <c r="D13" s="31">
        <f>IF($B13="","",SUMIFS(Transactions!$G$10:$G$1009,Transactions!$D$10:$D$1009,$B13,Transactions!$B$10:$B$1009,"&gt;="&amp;DATE(2027,2,1),Transactions!$B$10:$B$1009,"&lt;"&amp;DATE(2027,3,1)))</f>
        <v/>
      </c>
      <c r="E13" s="31">
        <f>IF($B13="","",SUMIFS(Transactions!$G$10:$G$1009,Transactions!$D$10:$D$1009,$B13,Transactions!$B$10:$B$1009,"&gt;="&amp;DATE(2027,3,1),Transactions!$B$10:$B$1009,"&lt;"&amp;DATE(2027,4,1)))</f>
        <v/>
      </c>
      <c r="F13" s="31">
        <f>IF($B13="","",SUMIFS(Transactions!$G$10:$G$1009,Transactions!$D$10:$D$1009,$B13,Transactions!$B$10:$B$1009,"&gt;="&amp;DATE(2027,4,1),Transactions!$B$10:$B$1009,"&lt;"&amp;DATE(2027,5,1)))</f>
        <v/>
      </c>
      <c r="G13" s="31">
        <f>IF($B13="","",SUMIFS(Transactions!$G$10:$G$1009,Transactions!$D$10:$D$1009,$B13,Transactions!$B$10:$B$1009,"&gt;="&amp;DATE(2027,5,1),Transactions!$B$10:$B$1009,"&lt;"&amp;DATE(2027,6,1)))</f>
        <v/>
      </c>
      <c r="H13" s="31">
        <f>IF($B13="","",SUMIFS(Transactions!$G$10:$G$1009,Transactions!$D$10:$D$1009,$B13,Transactions!$B$10:$B$1009,"&gt;="&amp;DATE(2027,6,1),Transactions!$B$10:$B$1009,"&lt;"&amp;DATE(2027,7,1)))</f>
        <v/>
      </c>
      <c r="I13" s="31">
        <f>IF($B13="","",SUMIFS(Transactions!$G$10:$G$1009,Transactions!$D$10:$D$1009,$B13,Transactions!$B$10:$B$1009,"&gt;="&amp;DATE(2027,7,1),Transactions!$B$10:$B$1009,"&lt;"&amp;DATE(2027,8,1)))</f>
        <v/>
      </c>
      <c r="J13" s="31">
        <f>IF($B13="","",SUMIFS(Transactions!$G$10:$G$1009,Transactions!$D$10:$D$1009,$B13,Transactions!$B$10:$B$1009,"&gt;="&amp;DATE(2027,8,1),Transactions!$B$10:$B$1009,"&lt;"&amp;DATE(2027,9,1)))</f>
        <v/>
      </c>
      <c r="K13" s="31">
        <f>IF($B13="","",SUMIFS(Transactions!$G$10:$G$1009,Transactions!$D$10:$D$1009,$B13,Transactions!$B$10:$B$1009,"&gt;="&amp;DATE(2027,9,1),Transactions!$B$10:$B$1009,"&lt;"&amp;DATE(2027,10,1)))</f>
        <v/>
      </c>
      <c r="L13" s="31">
        <f>IF($B13="","",SUMIFS(Transactions!$G$10:$G$1009,Transactions!$D$10:$D$1009,$B13,Transactions!$B$10:$B$1009,"&gt;="&amp;DATE(2027,10,1),Transactions!$B$10:$B$1009,"&lt;"&amp;DATE(2027,11,1)))</f>
        <v/>
      </c>
      <c r="M13" s="31">
        <f>IF($B13="","",SUMIFS(Transactions!$G$10:$G$1009,Transactions!$D$10:$D$1009,$B13,Transactions!$B$10:$B$1009,"&gt;="&amp;DATE(2027,11,1),Transactions!$B$10:$B$1009,"&lt;"&amp;DATE(2027,12,1)))</f>
        <v/>
      </c>
      <c r="N13" s="31">
        <f>IF($B13="","",SUMIFS(Transactions!$G$10:$G$1009,Transactions!$D$10:$D$1009,$B13,Transactions!$B$10:$B$1009,"&gt;="&amp;DATE(2027,12,1),Transactions!$B$10:$B$1009,"&lt;"&amp;DATE(2027,13,1)))</f>
        <v/>
      </c>
      <c r="O13" s="32">
        <f>IF($B13="","",SUM(C13:N13))</f>
        <v/>
      </c>
    </row>
    <row r="14" hidden="1">
      <c r="B14" s="30">
        <f>IF(INDEX(Categories!$C$6:$C$40,8)="Income",Categories!$B$13,"")</f>
        <v/>
      </c>
      <c r="C14" s="31">
        <f>IF($B14="","",SUMIFS(Transactions!$G$10:$G$1009,Transactions!$D$10:$D$1009,$B14,Transactions!$B$10:$B$1009,"&gt;="&amp;DATE(2027,1,1),Transactions!$B$10:$B$1009,"&lt;"&amp;DATE(2027,2,1)))</f>
        <v/>
      </c>
      <c r="D14" s="31">
        <f>IF($B14="","",SUMIFS(Transactions!$G$10:$G$1009,Transactions!$D$10:$D$1009,$B14,Transactions!$B$10:$B$1009,"&gt;="&amp;DATE(2027,2,1),Transactions!$B$10:$B$1009,"&lt;"&amp;DATE(2027,3,1)))</f>
        <v/>
      </c>
      <c r="E14" s="31">
        <f>IF($B14="","",SUMIFS(Transactions!$G$10:$G$1009,Transactions!$D$10:$D$1009,$B14,Transactions!$B$10:$B$1009,"&gt;="&amp;DATE(2027,3,1),Transactions!$B$10:$B$1009,"&lt;"&amp;DATE(2027,4,1)))</f>
        <v/>
      </c>
      <c r="F14" s="31">
        <f>IF($B14="","",SUMIFS(Transactions!$G$10:$G$1009,Transactions!$D$10:$D$1009,$B14,Transactions!$B$10:$B$1009,"&gt;="&amp;DATE(2027,4,1),Transactions!$B$10:$B$1009,"&lt;"&amp;DATE(2027,5,1)))</f>
        <v/>
      </c>
      <c r="G14" s="31">
        <f>IF($B14="","",SUMIFS(Transactions!$G$10:$G$1009,Transactions!$D$10:$D$1009,$B14,Transactions!$B$10:$B$1009,"&gt;="&amp;DATE(2027,5,1),Transactions!$B$10:$B$1009,"&lt;"&amp;DATE(2027,6,1)))</f>
        <v/>
      </c>
      <c r="H14" s="31">
        <f>IF($B14="","",SUMIFS(Transactions!$G$10:$G$1009,Transactions!$D$10:$D$1009,$B14,Transactions!$B$10:$B$1009,"&gt;="&amp;DATE(2027,6,1),Transactions!$B$10:$B$1009,"&lt;"&amp;DATE(2027,7,1)))</f>
        <v/>
      </c>
      <c r="I14" s="31">
        <f>IF($B14="","",SUMIFS(Transactions!$G$10:$G$1009,Transactions!$D$10:$D$1009,$B14,Transactions!$B$10:$B$1009,"&gt;="&amp;DATE(2027,7,1),Transactions!$B$10:$B$1009,"&lt;"&amp;DATE(2027,8,1)))</f>
        <v/>
      </c>
      <c r="J14" s="31">
        <f>IF($B14="","",SUMIFS(Transactions!$G$10:$G$1009,Transactions!$D$10:$D$1009,$B14,Transactions!$B$10:$B$1009,"&gt;="&amp;DATE(2027,8,1),Transactions!$B$10:$B$1009,"&lt;"&amp;DATE(2027,9,1)))</f>
        <v/>
      </c>
      <c r="K14" s="31">
        <f>IF($B14="","",SUMIFS(Transactions!$G$10:$G$1009,Transactions!$D$10:$D$1009,$B14,Transactions!$B$10:$B$1009,"&gt;="&amp;DATE(2027,9,1),Transactions!$B$10:$B$1009,"&lt;"&amp;DATE(2027,10,1)))</f>
        <v/>
      </c>
      <c r="L14" s="31">
        <f>IF($B14="","",SUMIFS(Transactions!$G$10:$G$1009,Transactions!$D$10:$D$1009,$B14,Transactions!$B$10:$B$1009,"&gt;="&amp;DATE(2027,10,1),Transactions!$B$10:$B$1009,"&lt;"&amp;DATE(2027,11,1)))</f>
        <v/>
      </c>
      <c r="M14" s="31">
        <f>IF($B14="","",SUMIFS(Transactions!$G$10:$G$1009,Transactions!$D$10:$D$1009,$B14,Transactions!$B$10:$B$1009,"&gt;="&amp;DATE(2027,11,1),Transactions!$B$10:$B$1009,"&lt;"&amp;DATE(2027,12,1)))</f>
        <v/>
      </c>
      <c r="N14" s="31">
        <f>IF($B14="","",SUMIFS(Transactions!$G$10:$G$1009,Transactions!$D$10:$D$1009,$B14,Transactions!$B$10:$B$1009,"&gt;="&amp;DATE(2027,12,1),Transactions!$B$10:$B$1009,"&lt;"&amp;DATE(2027,13,1)))</f>
        <v/>
      </c>
      <c r="O14" s="32">
        <f>IF($B14="","",SUM(C14:N14))</f>
        <v/>
      </c>
    </row>
    <row r="15" hidden="1">
      <c r="B15" s="30">
        <f>IF(INDEX(Categories!$C$6:$C$40,9)="Income",Categories!$B$14,"")</f>
        <v/>
      </c>
      <c r="C15" s="31">
        <f>IF($B15="","",SUMIFS(Transactions!$G$10:$G$1009,Transactions!$D$10:$D$1009,$B15,Transactions!$B$10:$B$1009,"&gt;="&amp;DATE(2027,1,1),Transactions!$B$10:$B$1009,"&lt;"&amp;DATE(2027,2,1)))</f>
        <v/>
      </c>
      <c r="D15" s="31">
        <f>IF($B15="","",SUMIFS(Transactions!$G$10:$G$1009,Transactions!$D$10:$D$1009,$B15,Transactions!$B$10:$B$1009,"&gt;="&amp;DATE(2027,2,1),Transactions!$B$10:$B$1009,"&lt;"&amp;DATE(2027,3,1)))</f>
        <v/>
      </c>
      <c r="E15" s="31">
        <f>IF($B15="","",SUMIFS(Transactions!$G$10:$G$1009,Transactions!$D$10:$D$1009,$B15,Transactions!$B$10:$B$1009,"&gt;="&amp;DATE(2027,3,1),Transactions!$B$10:$B$1009,"&lt;"&amp;DATE(2027,4,1)))</f>
        <v/>
      </c>
      <c r="F15" s="31">
        <f>IF($B15="","",SUMIFS(Transactions!$G$10:$G$1009,Transactions!$D$10:$D$1009,$B15,Transactions!$B$10:$B$1009,"&gt;="&amp;DATE(2027,4,1),Transactions!$B$10:$B$1009,"&lt;"&amp;DATE(2027,5,1)))</f>
        <v/>
      </c>
      <c r="G15" s="31">
        <f>IF($B15="","",SUMIFS(Transactions!$G$10:$G$1009,Transactions!$D$10:$D$1009,$B15,Transactions!$B$10:$B$1009,"&gt;="&amp;DATE(2027,5,1),Transactions!$B$10:$B$1009,"&lt;"&amp;DATE(2027,6,1)))</f>
        <v/>
      </c>
      <c r="H15" s="31">
        <f>IF($B15="","",SUMIFS(Transactions!$G$10:$G$1009,Transactions!$D$10:$D$1009,$B15,Transactions!$B$10:$B$1009,"&gt;="&amp;DATE(2027,6,1),Transactions!$B$10:$B$1009,"&lt;"&amp;DATE(2027,7,1)))</f>
        <v/>
      </c>
      <c r="I15" s="31">
        <f>IF($B15="","",SUMIFS(Transactions!$G$10:$G$1009,Transactions!$D$10:$D$1009,$B15,Transactions!$B$10:$B$1009,"&gt;="&amp;DATE(2027,7,1),Transactions!$B$10:$B$1009,"&lt;"&amp;DATE(2027,8,1)))</f>
        <v/>
      </c>
      <c r="J15" s="31">
        <f>IF($B15="","",SUMIFS(Transactions!$G$10:$G$1009,Transactions!$D$10:$D$1009,$B15,Transactions!$B$10:$B$1009,"&gt;="&amp;DATE(2027,8,1),Transactions!$B$10:$B$1009,"&lt;"&amp;DATE(2027,9,1)))</f>
        <v/>
      </c>
      <c r="K15" s="31">
        <f>IF($B15="","",SUMIFS(Transactions!$G$10:$G$1009,Transactions!$D$10:$D$1009,$B15,Transactions!$B$10:$B$1009,"&gt;="&amp;DATE(2027,9,1),Transactions!$B$10:$B$1009,"&lt;"&amp;DATE(2027,10,1)))</f>
        <v/>
      </c>
      <c r="L15" s="31">
        <f>IF($B15="","",SUMIFS(Transactions!$G$10:$G$1009,Transactions!$D$10:$D$1009,$B15,Transactions!$B$10:$B$1009,"&gt;="&amp;DATE(2027,10,1),Transactions!$B$10:$B$1009,"&lt;"&amp;DATE(2027,11,1)))</f>
        <v/>
      </c>
      <c r="M15" s="31">
        <f>IF($B15="","",SUMIFS(Transactions!$G$10:$G$1009,Transactions!$D$10:$D$1009,$B15,Transactions!$B$10:$B$1009,"&gt;="&amp;DATE(2027,11,1),Transactions!$B$10:$B$1009,"&lt;"&amp;DATE(2027,12,1)))</f>
        <v/>
      </c>
      <c r="N15" s="31">
        <f>IF($B15="","",SUMIFS(Transactions!$G$10:$G$1009,Transactions!$D$10:$D$1009,$B15,Transactions!$B$10:$B$1009,"&gt;="&amp;DATE(2027,12,1),Transactions!$B$10:$B$1009,"&lt;"&amp;DATE(2027,13,1)))</f>
        <v/>
      </c>
      <c r="O15" s="32">
        <f>IF($B15="","",SUM(C15:N15))</f>
        <v/>
      </c>
    </row>
    <row r="16" hidden="1">
      <c r="B16" s="30">
        <f>IF(INDEX(Categories!$C$6:$C$40,10)="Income",Categories!$B$15,"")</f>
        <v/>
      </c>
      <c r="C16" s="31">
        <f>IF($B16="","",SUMIFS(Transactions!$G$10:$G$1009,Transactions!$D$10:$D$1009,$B16,Transactions!$B$10:$B$1009,"&gt;="&amp;DATE(2027,1,1),Transactions!$B$10:$B$1009,"&lt;"&amp;DATE(2027,2,1)))</f>
        <v/>
      </c>
      <c r="D16" s="31">
        <f>IF($B16="","",SUMIFS(Transactions!$G$10:$G$1009,Transactions!$D$10:$D$1009,$B16,Transactions!$B$10:$B$1009,"&gt;="&amp;DATE(2027,2,1),Transactions!$B$10:$B$1009,"&lt;"&amp;DATE(2027,3,1)))</f>
        <v/>
      </c>
      <c r="E16" s="31">
        <f>IF($B16="","",SUMIFS(Transactions!$G$10:$G$1009,Transactions!$D$10:$D$1009,$B16,Transactions!$B$10:$B$1009,"&gt;="&amp;DATE(2027,3,1),Transactions!$B$10:$B$1009,"&lt;"&amp;DATE(2027,4,1)))</f>
        <v/>
      </c>
      <c r="F16" s="31">
        <f>IF($B16="","",SUMIFS(Transactions!$G$10:$G$1009,Transactions!$D$10:$D$1009,$B16,Transactions!$B$10:$B$1009,"&gt;="&amp;DATE(2027,4,1),Transactions!$B$10:$B$1009,"&lt;"&amp;DATE(2027,5,1)))</f>
        <v/>
      </c>
      <c r="G16" s="31">
        <f>IF($B16="","",SUMIFS(Transactions!$G$10:$G$1009,Transactions!$D$10:$D$1009,$B16,Transactions!$B$10:$B$1009,"&gt;="&amp;DATE(2027,5,1),Transactions!$B$10:$B$1009,"&lt;"&amp;DATE(2027,6,1)))</f>
        <v/>
      </c>
      <c r="H16" s="31">
        <f>IF($B16="","",SUMIFS(Transactions!$G$10:$G$1009,Transactions!$D$10:$D$1009,$B16,Transactions!$B$10:$B$1009,"&gt;="&amp;DATE(2027,6,1),Transactions!$B$10:$B$1009,"&lt;"&amp;DATE(2027,7,1)))</f>
        <v/>
      </c>
      <c r="I16" s="31">
        <f>IF($B16="","",SUMIFS(Transactions!$G$10:$G$1009,Transactions!$D$10:$D$1009,$B16,Transactions!$B$10:$B$1009,"&gt;="&amp;DATE(2027,7,1),Transactions!$B$10:$B$1009,"&lt;"&amp;DATE(2027,8,1)))</f>
        <v/>
      </c>
      <c r="J16" s="31">
        <f>IF($B16="","",SUMIFS(Transactions!$G$10:$G$1009,Transactions!$D$10:$D$1009,$B16,Transactions!$B$10:$B$1009,"&gt;="&amp;DATE(2027,8,1),Transactions!$B$10:$B$1009,"&lt;"&amp;DATE(2027,9,1)))</f>
        <v/>
      </c>
      <c r="K16" s="31">
        <f>IF($B16="","",SUMIFS(Transactions!$G$10:$G$1009,Transactions!$D$10:$D$1009,$B16,Transactions!$B$10:$B$1009,"&gt;="&amp;DATE(2027,9,1),Transactions!$B$10:$B$1009,"&lt;"&amp;DATE(2027,10,1)))</f>
        <v/>
      </c>
      <c r="L16" s="31">
        <f>IF($B16="","",SUMIFS(Transactions!$G$10:$G$1009,Transactions!$D$10:$D$1009,$B16,Transactions!$B$10:$B$1009,"&gt;="&amp;DATE(2027,10,1),Transactions!$B$10:$B$1009,"&lt;"&amp;DATE(2027,11,1)))</f>
        <v/>
      </c>
      <c r="M16" s="31">
        <f>IF($B16="","",SUMIFS(Transactions!$G$10:$G$1009,Transactions!$D$10:$D$1009,$B16,Transactions!$B$10:$B$1009,"&gt;="&amp;DATE(2027,11,1),Transactions!$B$10:$B$1009,"&lt;"&amp;DATE(2027,12,1)))</f>
        <v/>
      </c>
      <c r="N16" s="31">
        <f>IF($B16="","",SUMIFS(Transactions!$G$10:$G$1009,Transactions!$D$10:$D$1009,$B16,Transactions!$B$10:$B$1009,"&gt;="&amp;DATE(2027,12,1),Transactions!$B$10:$B$1009,"&lt;"&amp;DATE(2027,13,1)))</f>
        <v/>
      </c>
      <c r="O16" s="32">
        <f>IF($B16="","",SUM(C16:N16))</f>
        <v/>
      </c>
    </row>
    <row r="17" hidden="1">
      <c r="B17" s="30">
        <f>IF(INDEX(Categories!$C$6:$C$40,11)="Income",Categories!$B$16,"")</f>
        <v/>
      </c>
      <c r="C17" s="31">
        <f>IF($B17="","",SUMIFS(Transactions!$G$10:$G$1009,Transactions!$D$10:$D$1009,$B17,Transactions!$B$10:$B$1009,"&gt;="&amp;DATE(2027,1,1),Transactions!$B$10:$B$1009,"&lt;"&amp;DATE(2027,2,1)))</f>
        <v/>
      </c>
      <c r="D17" s="31">
        <f>IF($B17="","",SUMIFS(Transactions!$G$10:$G$1009,Transactions!$D$10:$D$1009,$B17,Transactions!$B$10:$B$1009,"&gt;="&amp;DATE(2027,2,1),Transactions!$B$10:$B$1009,"&lt;"&amp;DATE(2027,3,1)))</f>
        <v/>
      </c>
      <c r="E17" s="31">
        <f>IF($B17="","",SUMIFS(Transactions!$G$10:$G$1009,Transactions!$D$10:$D$1009,$B17,Transactions!$B$10:$B$1009,"&gt;="&amp;DATE(2027,3,1),Transactions!$B$10:$B$1009,"&lt;"&amp;DATE(2027,4,1)))</f>
        <v/>
      </c>
      <c r="F17" s="31">
        <f>IF($B17="","",SUMIFS(Transactions!$G$10:$G$1009,Transactions!$D$10:$D$1009,$B17,Transactions!$B$10:$B$1009,"&gt;="&amp;DATE(2027,4,1),Transactions!$B$10:$B$1009,"&lt;"&amp;DATE(2027,5,1)))</f>
        <v/>
      </c>
      <c r="G17" s="31">
        <f>IF($B17="","",SUMIFS(Transactions!$G$10:$G$1009,Transactions!$D$10:$D$1009,$B17,Transactions!$B$10:$B$1009,"&gt;="&amp;DATE(2027,5,1),Transactions!$B$10:$B$1009,"&lt;"&amp;DATE(2027,6,1)))</f>
        <v/>
      </c>
      <c r="H17" s="31">
        <f>IF($B17="","",SUMIFS(Transactions!$G$10:$G$1009,Transactions!$D$10:$D$1009,$B17,Transactions!$B$10:$B$1009,"&gt;="&amp;DATE(2027,6,1),Transactions!$B$10:$B$1009,"&lt;"&amp;DATE(2027,7,1)))</f>
        <v/>
      </c>
      <c r="I17" s="31">
        <f>IF($B17="","",SUMIFS(Transactions!$G$10:$G$1009,Transactions!$D$10:$D$1009,$B17,Transactions!$B$10:$B$1009,"&gt;="&amp;DATE(2027,7,1),Transactions!$B$10:$B$1009,"&lt;"&amp;DATE(2027,8,1)))</f>
        <v/>
      </c>
      <c r="J17" s="31">
        <f>IF($B17="","",SUMIFS(Transactions!$G$10:$G$1009,Transactions!$D$10:$D$1009,$B17,Transactions!$B$10:$B$1009,"&gt;="&amp;DATE(2027,8,1),Transactions!$B$10:$B$1009,"&lt;"&amp;DATE(2027,9,1)))</f>
        <v/>
      </c>
      <c r="K17" s="31">
        <f>IF($B17="","",SUMIFS(Transactions!$G$10:$G$1009,Transactions!$D$10:$D$1009,$B17,Transactions!$B$10:$B$1009,"&gt;="&amp;DATE(2027,9,1),Transactions!$B$10:$B$1009,"&lt;"&amp;DATE(2027,10,1)))</f>
        <v/>
      </c>
      <c r="L17" s="31">
        <f>IF($B17="","",SUMIFS(Transactions!$G$10:$G$1009,Transactions!$D$10:$D$1009,$B17,Transactions!$B$10:$B$1009,"&gt;="&amp;DATE(2027,10,1),Transactions!$B$10:$B$1009,"&lt;"&amp;DATE(2027,11,1)))</f>
        <v/>
      </c>
      <c r="M17" s="31">
        <f>IF($B17="","",SUMIFS(Transactions!$G$10:$G$1009,Transactions!$D$10:$D$1009,$B17,Transactions!$B$10:$B$1009,"&gt;="&amp;DATE(2027,11,1),Transactions!$B$10:$B$1009,"&lt;"&amp;DATE(2027,12,1)))</f>
        <v/>
      </c>
      <c r="N17" s="31">
        <f>IF($B17="","",SUMIFS(Transactions!$G$10:$G$1009,Transactions!$D$10:$D$1009,$B17,Transactions!$B$10:$B$1009,"&gt;="&amp;DATE(2027,12,1),Transactions!$B$10:$B$1009,"&lt;"&amp;DATE(2027,13,1)))</f>
        <v/>
      </c>
      <c r="O17" s="32">
        <f>IF($B17="","",SUM(C17:N17))</f>
        <v/>
      </c>
    </row>
    <row r="18" hidden="1">
      <c r="B18" s="30">
        <f>IF(INDEX(Categories!$C$6:$C$40,12)="Income",Categories!$B$17,"")</f>
        <v/>
      </c>
      <c r="C18" s="31">
        <f>IF($B18="","",SUMIFS(Transactions!$G$10:$G$1009,Transactions!$D$10:$D$1009,$B18,Transactions!$B$10:$B$1009,"&gt;="&amp;DATE(2027,1,1),Transactions!$B$10:$B$1009,"&lt;"&amp;DATE(2027,2,1)))</f>
        <v/>
      </c>
      <c r="D18" s="31">
        <f>IF($B18="","",SUMIFS(Transactions!$G$10:$G$1009,Transactions!$D$10:$D$1009,$B18,Transactions!$B$10:$B$1009,"&gt;="&amp;DATE(2027,2,1),Transactions!$B$10:$B$1009,"&lt;"&amp;DATE(2027,3,1)))</f>
        <v/>
      </c>
      <c r="E18" s="31">
        <f>IF($B18="","",SUMIFS(Transactions!$G$10:$G$1009,Transactions!$D$10:$D$1009,$B18,Transactions!$B$10:$B$1009,"&gt;="&amp;DATE(2027,3,1),Transactions!$B$10:$B$1009,"&lt;"&amp;DATE(2027,4,1)))</f>
        <v/>
      </c>
      <c r="F18" s="31">
        <f>IF($B18="","",SUMIFS(Transactions!$G$10:$G$1009,Transactions!$D$10:$D$1009,$B18,Transactions!$B$10:$B$1009,"&gt;="&amp;DATE(2027,4,1),Transactions!$B$10:$B$1009,"&lt;"&amp;DATE(2027,5,1)))</f>
        <v/>
      </c>
      <c r="G18" s="31">
        <f>IF($B18="","",SUMIFS(Transactions!$G$10:$G$1009,Transactions!$D$10:$D$1009,$B18,Transactions!$B$10:$B$1009,"&gt;="&amp;DATE(2027,5,1),Transactions!$B$10:$B$1009,"&lt;"&amp;DATE(2027,6,1)))</f>
        <v/>
      </c>
      <c r="H18" s="31">
        <f>IF($B18="","",SUMIFS(Transactions!$G$10:$G$1009,Transactions!$D$10:$D$1009,$B18,Transactions!$B$10:$B$1009,"&gt;="&amp;DATE(2027,6,1),Transactions!$B$10:$B$1009,"&lt;"&amp;DATE(2027,7,1)))</f>
        <v/>
      </c>
      <c r="I18" s="31">
        <f>IF($B18="","",SUMIFS(Transactions!$G$10:$G$1009,Transactions!$D$10:$D$1009,$B18,Transactions!$B$10:$B$1009,"&gt;="&amp;DATE(2027,7,1),Transactions!$B$10:$B$1009,"&lt;"&amp;DATE(2027,8,1)))</f>
        <v/>
      </c>
      <c r="J18" s="31">
        <f>IF($B18="","",SUMIFS(Transactions!$G$10:$G$1009,Transactions!$D$10:$D$1009,$B18,Transactions!$B$10:$B$1009,"&gt;="&amp;DATE(2027,8,1),Transactions!$B$10:$B$1009,"&lt;"&amp;DATE(2027,9,1)))</f>
        <v/>
      </c>
      <c r="K18" s="31">
        <f>IF($B18="","",SUMIFS(Transactions!$G$10:$G$1009,Transactions!$D$10:$D$1009,$B18,Transactions!$B$10:$B$1009,"&gt;="&amp;DATE(2027,9,1),Transactions!$B$10:$B$1009,"&lt;"&amp;DATE(2027,10,1)))</f>
        <v/>
      </c>
      <c r="L18" s="31">
        <f>IF($B18="","",SUMIFS(Transactions!$G$10:$G$1009,Transactions!$D$10:$D$1009,$B18,Transactions!$B$10:$B$1009,"&gt;="&amp;DATE(2027,10,1),Transactions!$B$10:$B$1009,"&lt;"&amp;DATE(2027,11,1)))</f>
        <v/>
      </c>
      <c r="M18" s="31">
        <f>IF($B18="","",SUMIFS(Transactions!$G$10:$G$1009,Transactions!$D$10:$D$1009,$B18,Transactions!$B$10:$B$1009,"&gt;="&amp;DATE(2027,11,1),Transactions!$B$10:$B$1009,"&lt;"&amp;DATE(2027,12,1)))</f>
        <v/>
      </c>
      <c r="N18" s="31">
        <f>IF($B18="","",SUMIFS(Transactions!$G$10:$G$1009,Transactions!$D$10:$D$1009,$B18,Transactions!$B$10:$B$1009,"&gt;="&amp;DATE(2027,12,1),Transactions!$B$10:$B$1009,"&lt;"&amp;DATE(2027,13,1)))</f>
        <v/>
      </c>
      <c r="O18" s="32">
        <f>IF($B18="","",SUM(C18:N18))</f>
        <v/>
      </c>
    </row>
    <row r="19" hidden="1">
      <c r="B19" s="30">
        <f>IF(INDEX(Categories!$C$6:$C$40,13)="Income",Categories!$B$18,"")</f>
        <v/>
      </c>
      <c r="C19" s="31">
        <f>IF($B19="","",SUMIFS(Transactions!$G$10:$G$1009,Transactions!$D$10:$D$1009,$B19,Transactions!$B$10:$B$1009,"&gt;="&amp;DATE(2027,1,1),Transactions!$B$10:$B$1009,"&lt;"&amp;DATE(2027,2,1)))</f>
        <v/>
      </c>
      <c r="D19" s="31">
        <f>IF($B19="","",SUMIFS(Transactions!$G$10:$G$1009,Transactions!$D$10:$D$1009,$B19,Transactions!$B$10:$B$1009,"&gt;="&amp;DATE(2027,2,1),Transactions!$B$10:$B$1009,"&lt;"&amp;DATE(2027,3,1)))</f>
        <v/>
      </c>
      <c r="E19" s="31">
        <f>IF($B19="","",SUMIFS(Transactions!$G$10:$G$1009,Transactions!$D$10:$D$1009,$B19,Transactions!$B$10:$B$1009,"&gt;="&amp;DATE(2027,3,1),Transactions!$B$10:$B$1009,"&lt;"&amp;DATE(2027,4,1)))</f>
        <v/>
      </c>
      <c r="F19" s="31">
        <f>IF($B19="","",SUMIFS(Transactions!$G$10:$G$1009,Transactions!$D$10:$D$1009,$B19,Transactions!$B$10:$B$1009,"&gt;="&amp;DATE(2027,4,1),Transactions!$B$10:$B$1009,"&lt;"&amp;DATE(2027,5,1)))</f>
        <v/>
      </c>
      <c r="G19" s="31">
        <f>IF($B19="","",SUMIFS(Transactions!$G$10:$G$1009,Transactions!$D$10:$D$1009,$B19,Transactions!$B$10:$B$1009,"&gt;="&amp;DATE(2027,5,1),Transactions!$B$10:$B$1009,"&lt;"&amp;DATE(2027,6,1)))</f>
        <v/>
      </c>
      <c r="H19" s="31">
        <f>IF($B19="","",SUMIFS(Transactions!$G$10:$G$1009,Transactions!$D$10:$D$1009,$B19,Transactions!$B$10:$B$1009,"&gt;="&amp;DATE(2027,6,1),Transactions!$B$10:$B$1009,"&lt;"&amp;DATE(2027,7,1)))</f>
        <v/>
      </c>
      <c r="I19" s="31">
        <f>IF($B19="","",SUMIFS(Transactions!$G$10:$G$1009,Transactions!$D$10:$D$1009,$B19,Transactions!$B$10:$B$1009,"&gt;="&amp;DATE(2027,7,1),Transactions!$B$10:$B$1009,"&lt;"&amp;DATE(2027,8,1)))</f>
        <v/>
      </c>
      <c r="J19" s="31">
        <f>IF($B19="","",SUMIFS(Transactions!$G$10:$G$1009,Transactions!$D$10:$D$1009,$B19,Transactions!$B$10:$B$1009,"&gt;="&amp;DATE(2027,8,1),Transactions!$B$10:$B$1009,"&lt;"&amp;DATE(2027,9,1)))</f>
        <v/>
      </c>
      <c r="K19" s="31">
        <f>IF($B19="","",SUMIFS(Transactions!$G$10:$G$1009,Transactions!$D$10:$D$1009,$B19,Transactions!$B$10:$B$1009,"&gt;="&amp;DATE(2027,9,1),Transactions!$B$10:$B$1009,"&lt;"&amp;DATE(2027,10,1)))</f>
        <v/>
      </c>
      <c r="L19" s="31">
        <f>IF($B19="","",SUMIFS(Transactions!$G$10:$G$1009,Transactions!$D$10:$D$1009,$B19,Transactions!$B$10:$B$1009,"&gt;="&amp;DATE(2027,10,1),Transactions!$B$10:$B$1009,"&lt;"&amp;DATE(2027,11,1)))</f>
        <v/>
      </c>
      <c r="M19" s="31">
        <f>IF($B19="","",SUMIFS(Transactions!$G$10:$G$1009,Transactions!$D$10:$D$1009,$B19,Transactions!$B$10:$B$1009,"&gt;="&amp;DATE(2027,11,1),Transactions!$B$10:$B$1009,"&lt;"&amp;DATE(2027,12,1)))</f>
        <v/>
      </c>
      <c r="N19" s="31">
        <f>IF($B19="","",SUMIFS(Transactions!$G$10:$G$1009,Transactions!$D$10:$D$1009,$B19,Transactions!$B$10:$B$1009,"&gt;="&amp;DATE(2027,12,1),Transactions!$B$10:$B$1009,"&lt;"&amp;DATE(2027,13,1)))</f>
        <v/>
      </c>
      <c r="O19" s="32">
        <f>IF($B19="","",SUM(C19:N19))</f>
        <v/>
      </c>
    </row>
    <row r="20" hidden="1">
      <c r="B20" s="30">
        <f>IF(INDEX(Categories!$C$6:$C$40,14)="Income",Categories!$B$19,"")</f>
        <v/>
      </c>
      <c r="C20" s="31">
        <f>IF($B20="","",SUMIFS(Transactions!$G$10:$G$1009,Transactions!$D$10:$D$1009,$B20,Transactions!$B$10:$B$1009,"&gt;="&amp;DATE(2027,1,1),Transactions!$B$10:$B$1009,"&lt;"&amp;DATE(2027,2,1)))</f>
        <v/>
      </c>
      <c r="D20" s="31">
        <f>IF($B20="","",SUMIFS(Transactions!$G$10:$G$1009,Transactions!$D$10:$D$1009,$B20,Transactions!$B$10:$B$1009,"&gt;="&amp;DATE(2027,2,1),Transactions!$B$10:$B$1009,"&lt;"&amp;DATE(2027,3,1)))</f>
        <v/>
      </c>
      <c r="E20" s="31">
        <f>IF($B20="","",SUMIFS(Transactions!$G$10:$G$1009,Transactions!$D$10:$D$1009,$B20,Transactions!$B$10:$B$1009,"&gt;="&amp;DATE(2027,3,1),Transactions!$B$10:$B$1009,"&lt;"&amp;DATE(2027,4,1)))</f>
        <v/>
      </c>
      <c r="F20" s="31">
        <f>IF($B20="","",SUMIFS(Transactions!$G$10:$G$1009,Transactions!$D$10:$D$1009,$B20,Transactions!$B$10:$B$1009,"&gt;="&amp;DATE(2027,4,1),Transactions!$B$10:$B$1009,"&lt;"&amp;DATE(2027,5,1)))</f>
        <v/>
      </c>
      <c r="G20" s="31">
        <f>IF($B20="","",SUMIFS(Transactions!$G$10:$G$1009,Transactions!$D$10:$D$1009,$B20,Transactions!$B$10:$B$1009,"&gt;="&amp;DATE(2027,5,1),Transactions!$B$10:$B$1009,"&lt;"&amp;DATE(2027,6,1)))</f>
        <v/>
      </c>
      <c r="H20" s="31">
        <f>IF($B20="","",SUMIFS(Transactions!$G$10:$G$1009,Transactions!$D$10:$D$1009,$B20,Transactions!$B$10:$B$1009,"&gt;="&amp;DATE(2027,6,1),Transactions!$B$10:$B$1009,"&lt;"&amp;DATE(2027,7,1)))</f>
        <v/>
      </c>
      <c r="I20" s="31">
        <f>IF($B20="","",SUMIFS(Transactions!$G$10:$G$1009,Transactions!$D$10:$D$1009,$B20,Transactions!$B$10:$B$1009,"&gt;="&amp;DATE(2027,7,1),Transactions!$B$10:$B$1009,"&lt;"&amp;DATE(2027,8,1)))</f>
        <v/>
      </c>
      <c r="J20" s="31">
        <f>IF($B20="","",SUMIFS(Transactions!$G$10:$G$1009,Transactions!$D$10:$D$1009,$B20,Transactions!$B$10:$B$1009,"&gt;="&amp;DATE(2027,8,1),Transactions!$B$10:$B$1009,"&lt;"&amp;DATE(2027,9,1)))</f>
        <v/>
      </c>
      <c r="K20" s="31">
        <f>IF($B20="","",SUMIFS(Transactions!$G$10:$G$1009,Transactions!$D$10:$D$1009,$B20,Transactions!$B$10:$B$1009,"&gt;="&amp;DATE(2027,9,1),Transactions!$B$10:$B$1009,"&lt;"&amp;DATE(2027,10,1)))</f>
        <v/>
      </c>
      <c r="L20" s="31">
        <f>IF($B20="","",SUMIFS(Transactions!$G$10:$G$1009,Transactions!$D$10:$D$1009,$B20,Transactions!$B$10:$B$1009,"&gt;="&amp;DATE(2027,10,1),Transactions!$B$10:$B$1009,"&lt;"&amp;DATE(2027,11,1)))</f>
        <v/>
      </c>
      <c r="M20" s="31">
        <f>IF($B20="","",SUMIFS(Transactions!$G$10:$G$1009,Transactions!$D$10:$D$1009,$B20,Transactions!$B$10:$B$1009,"&gt;="&amp;DATE(2027,11,1),Transactions!$B$10:$B$1009,"&lt;"&amp;DATE(2027,12,1)))</f>
        <v/>
      </c>
      <c r="N20" s="31">
        <f>IF($B20="","",SUMIFS(Transactions!$G$10:$G$1009,Transactions!$D$10:$D$1009,$B20,Transactions!$B$10:$B$1009,"&gt;="&amp;DATE(2027,12,1),Transactions!$B$10:$B$1009,"&lt;"&amp;DATE(2027,13,1)))</f>
        <v/>
      </c>
      <c r="O20" s="32">
        <f>IF($B20="","",SUM(C20:N20))</f>
        <v/>
      </c>
    </row>
    <row r="21" hidden="1">
      <c r="B21" s="30">
        <f>IF(INDEX(Categories!$C$6:$C$40,15)="Income",Categories!$B$20,"")</f>
        <v/>
      </c>
      <c r="C21" s="31">
        <f>IF($B21="","",SUMIFS(Transactions!$G$10:$G$1009,Transactions!$D$10:$D$1009,$B21,Transactions!$B$10:$B$1009,"&gt;="&amp;DATE(2027,1,1),Transactions!$B$10:$B$1009,"&lt;"&amp;DATE(2027,2,1)))</f>
        <v/>
      </c>
      <c r="D21" s="31">
        <f>IF($B21="","",SUMIFS(Transactions!$G$10:$G$1009,Transactions!$D$10:$D$1009,$B21,Transactions!$B$10:$B$1009,"&gt;="&amp;DATE(2027,2,1),Transactions!$B$10:$B$1009,"&lt;"&amp;DATE(2027,3,1)))</f>
        <v/>
      </c>
      <c r="E21" s="31">
        <f>IF($B21="","",SUMIFS(Transactions!$G$10:$G$1009,Transactions!$D$10:$D$1009,$B21,Transactions!$B$10:$B$1009,"&gt;="&amp;DATE(2027,3,1),Transactions!$B$10:$B$1009,"&lt;"&amp;DATE(2027,4,1)))</f>
        <v/>
      </c>
      <c r="F21" s="31">
        <f>IF($B21="","",SUMIFS(Transactions!$G$10:$G$1009,Transactions!$D$10:$D$1009,$B21,Transactions!$B$10:$B$1009,"&gt;="&amp;DATE(2027,4,1),Transactions!$B$10:$B$1009,"&lt;"&amp;DATE(2027,5,1)))</f>
        <v/>
      </c>
      <c r="G21" s="31">
        <f>IF($B21="","",SUMIFS(Transactions!$G$10:$G$1009,Transactions!$D$10:$D$1009,$B21,Transactions!$B$10:$B$1009,"&gt;="&amp;DATE(2027,5,1),Transactions!$B$10:$B$1009,"&lt;"&amp;DATE(2027,6,1)))</f>
        <v/>
      </c>
      <c r="H21" s="31">
        <f>IF($B21="","",SUMIFS(Transactions!$G$10:$G$1009,Transactions!$D$10:$D$1009,$B21,Transactions!$B$10:$B$1009,"&gt;="&amp;DATE(2027,6,1),Transactions!$B$10:$B$1009,"&lt;"&amp;DATE(2027,7,1)))</f>
        <v/>
      </c>
      <c r="I21" s="31">
        <f>IF($B21="","",SUMIFS(Transactions!$G$10:$G$1009,Transactions!$D$10:$D$1009,$B21,Transactions!$B$10:$B$1009,"&gt;="&amp;DATE(2027,7,1),Transactions!$B$10:$B$1009,"&lt;"&amp;DATE(2027,8,1)))</f>
        <v/>
      </c>
      <c r="J21" s="31">
        <f>IF($B21="","",SUMIFS(Transactions!$G$10:$G$1009,Transactions!$D$10:$D$1009,$B21,Transactions!$B$10:$B$1009,"&gt;="&amp;DATE(2027,8,1),Transactions!$B$10:$B$1009,"&lt;"&amp;DATE(2027,9,1)))</f>
        <v/>
      </c>
      <c r="K21" s="31">
        <f>IF($B21="","",SUMIFS(Transactions!$G$10:$G$1009,Transactions!$D$10:$D$1009,$B21,Transactions!$B$10:$B$1009,"&gt;="&amp;DATE(2027,9,1),Transactions!$B$10:$B$1009,"&lt;"&amp;DATE(2027,10,1)))</f>
        <v/>
      </c>
      <c r="L21" s="31">
        <f>IF($B21="","",SUMIFS(Transactions!$G$10:$G$1009,Transactions!$D$10:$D$1009,$B21,Transactions!$B$10:$B$1009,"&gt;="&amp;DATE(2027,10,1),Transactions!$B$10:$B$1009,"&lt;"&amp;DATE(2027,11,1)))</f>
        <v/>
      </c>
      <c r="M21" s="31">
        <f>IF($B21="","",SUMIFS(Transactions!$G$10:$G$1009,Transactions!$D$10:$D$1009,$B21,Transactions!$B$10:$B$1009,"&gt;="&amp;DATE(2027,11,1),Transactions!$B$10:$B$1009,"&lt;"&amp;DATE(2027,12,1)))</f>
        <v/>
      </c>
      <c r="N21" s="31">
        <f>IF($B21="","",SUMIFS(Transactions!$G$10:$G$1009,Transactions!$D$10:$D$1009,$B21,Transactions!$B$10:$B$1009,"&gt;="&amp;DATE(2027,12,1),Transactions!$B$10:$B$1009,"&lt;"&amp;DATE(2027,13,1)))</f>
        <v/>
      </c>
      <c r="O21" s="32">
        <f>IF($B21="","",SUM(C21:N21))</f>
        <v/>
      </c>
    </row>
    <row r="22" hidden="1">
      <c r="B22" s="30">
        <f>IF(INDEX(Categories!$C$6:$C$40,16)="Income",Categories!$B$21,"")</f>
        <v/>
      </c>
      <c r="C22" s="31">
        <f>IF($B22="","",SUMIFS(Transactions!$G$10:$G$1009,Transactions!$D$10:$D$1009,$B22,Transactions!$B$10:$B$1009,"&gt;="&amp;DATE(2027,1,1),Transactions!$B$10:$B$1009,"&lt;"&amp;DATE(2027,2,1)))</f>
        <v/>
      </c>
      <c r="D22" s="31">
        <f>IF($B22="","",SUMIFS(Transactions!$G$10:$G$1009,Transactions!$D$10:$D$1009,$B22,Transactions!$B$10:$B$1009,"&gt;="&amp;DATE(2027,2,1),Transactions!$B$10:$B$1009,"&lt;"&amp;DATE(2027,3,1)))</f>
        <v/>
      </c>
      <c r="E22" s="31">
        <f>IF($B22="","",SUMIFS(Transactions!$G$10:$G$1009,Transactions!$D$10:$D$1009,$B22,Transactions!$B$10:$B$1009,"&gt;="&amp;DATE(2027,3,1),Transactions!$B$10:$B$1009,"&lt;"&amp;DATE(2027,4,1)))</f>
        <v/>
      </c>
      <c r="F22" s="31">
        <f>IF($B22="","",SUMIFS(Transactions!$G$10:$G$1009,Transactions!$D$10:$D$1009,$B22,Transactions!$B$10:$B$1009,"&gt;="&amp;DATE(2027,4,1),Transactions!$B$10:$B$1009,"&lt;"&amp;DATE(2027,5,1)))</f>
        <v/>
      </c>
      <c r="G22" s="31">
        <f>IF($B22="","",SUMIFS(Transactions!$G$10:$G$1009,Transactions!$D$10:$D$1009,$B22,Transactions!$B$10:$B$1009,"&gt;="&amp;DATE(2027,5,1),Transactions!$B$10:$B$1009,"&lt;"&amp;DATE(2027,6,1)))</f>
        <v/>
      </c>
      <c r="H22" s="31">
        <f>IF($B22="","",SUMIFS(Transactions!$G$10:$G$1009,Transactions!$D$10:$D$1009,$B22,Transactions!$B$10:$B$1009,"&gt;="&amp;DATE(2027,6,1),Transactions!$B$10:$B$1009,"&lt;"&amp;DATE(2027,7,1)))</f>
        <v/>
      </c>
      <c r="I22" s="31">
        <f>IF($B22="","",SUMIFS(Transactions!$G$10:$G$1009,Transactions!$D$10:$D$1009,$B22,Transactions!$B$10:$B$1009,"&gt;="&amp;DATE(2027,7,1),Transactions!$B$10:$B$1009,"&lt;"&amp;DATE(2027,8,1)))</f>
        <v/>
      </c>
      <c r="J22" s="31">
        <f>IF($B22="","",SUMIFS(Transactions!$G$10:$G$1009,Transactions!$D$10:$D$1009,$B22,Transactions!$B$10:$B$1009,"&gt;="&amp;DATE(2027,8,1),Transactions!$B$10:$B$1009,"&lt;"&amp;DATE(2027,9,1)))</f>
        <v/>
      </c>
      <c r="K22" s="31">
        <f>IF($B22="","",SUMIFS(Transactions!$G$10:$G$1009,Transactions!$D$10:$D$1009,$B22,Transactions!$B$10:$B$1009,"&gt;="&amp;DATE(2027,9,1),Transactions!$B$10:$B$1009,"&lt;"&amp;DATE(2027,10,1)))</f>
        <v/>
      </c>
      <c r="L22" s="31">
        <f>IF($B22="","",SUMIFS(Transactions!$G$10:$G$1009,Transactions!$D$10:$D$1009,$B22,Transactions!$B$10:$B$1009,"&gt;="&amp;DATE(2027,10,1),Transactions!$B$10:$B$1009,"&lt;"&amp;DATE(2027,11,1)))</f>
        <v/>
      </c>
      <c r="M22" s="31">
        <f>IF($B22="","",SUMIFS(Transactions!$G$10:$G$1009,Transactions!$D$10:$D$1009,$B22,Transactions!$B$10:$B$1009,"&gt;="&amp;DATE(2027,11,1),Transactions!$B$10:$B$1009,"&lt;"&amp;DATE(2027,12,1)))</f>
        <v/>
      </c>
      <c r="N22" s="31">
        <f>IF($B22="","",SUMIFS(Transactions!$G$10:$G$1009,Transactions!$D$10:$D$1009,$B22,Transactions!$B$10:$B$1009,"&gt;="&amp;DATE(2027,12,1),Transactions!$B$10:$B$1009,"&lt;"&amp;DATE(2027,13,1)))</f>
        <v/>
      </c>
      <c r="O22" s="32">
        <f>IF($B22="","",SUM(C22:N22))</f>
        <v/>
      </c>
    </row>
    <row r="23" hidden="1">
      <c r="B23" s="30">
        <f>IF(INDEX(Categories!$C$6:$C$40,17)="Income",Categories!$B$22,"")</f>
        <v/>
      </c>
      <c r="C23" s="31">
        <f>IF($B23="","",SUMIFS(Transactions!$G$10:$G$1009,Transactions!$D$10:$D$1009,$B23,Transactions!$B$10:$B$1009,"&gt;="&amp;DATE(2027,1,1),Transactions!$B$10:$B$1009,"&lt;"&amp;DATE(2027,2,1)))</f>
        <v/>
      </c>
      <c r="D23" s="31">
        <f>IF($B23="","",SUMIFS(Transactions!$G$10:$G$1009,Transactions!$D$10:$D$1009,$B23,Transactions!$B$10:$B$1009,"&gt;="&amp;DATE(2027,2,1),Transactions!$B$10:$B$1009,"&lt;"&amp;DATE(2027,3,1)))</f>
        <v/>
      </c>
      <c r="E23" s="31">
        <f>IF($B23="","",SUMIFS(Transactions!$G$10:$G$1009,Transactions!$D$10:$D$1009,$B23,Transactions!$B$10:$B$1009,"&gt;="&amp;DATE(2027,3,1),Transactions!$B$10:$B$1009,"&lt;"&amp;DATE(2027,4,1)))</f>
        <v/>
      </c>
      <c r="F23" s="31">
        <f>IF($B23="","",SUMIFS(Transactions!$G$10:$G$1009,Transactions!$D$10:$D$1009,$B23,Transactions!$B$10:$B$1009,"&gt;="&amp;DATE(2027,4,1),Transactions!$B$10:$B$1009,"&lt;"&amp;DATE(2027,5,1)))</f>
        <v/>
      </c>
      <c r="G23" s="31">
        <f>IF($B23="","",SUMIFS(Transactions!$G$10:$G$1009,Transactions!$D$10:$D$1009,$B23,Transactions!$B$10:$B$1009,"&gt;="&amp;DATE(2027,5,1),Transactions!$B$10:$B$1009,"&lt;"&amp;DATE(2027,6,1)))</f>
        <v/>
      </c>
      <c r="H23" s="31">
        <f>IF($B23="","",SUMIFS(Transactions!$G$10:$G$1009,Transactions!$D$10:$D$1009,$B23,Transactions!$B$10:$B$1009,"&gt;="&amp;DATE(2027,6,1),Transactions!$B$10:$B$1009,"&lt;"&amp;DATE(2027,7,1)))</f>
        <v/>
      </c>
      <c r="I23" s="31">
        <f>IF($B23="","",SUMIFS(Transactions!$G$10:$G$1009,Transactions!$D$10:$D$1009,$B23,Transactions!$B$10:$B$1009,"&gt;="&amp;DATE(2027,7,1),Transactions!$B$10:$B$1009,"&lt;"&amp;DATE(2027,8,1)))</f>
        <v/>
      </c>
      <c r="J23" s="31">
        <f>IF($B23="","",SUMIFS(Transactions!$G$10:$G$1009,Transactions!$D$10:$D$1009,$B23,Transactions!$B$10:$B$1009,"&gt;="&amp;DATE(2027,8,1),Transactions!$B$10:$B$1009,"&lt;"&amp;DATE(2027,9,1)))</f>
        <v/>
      </c>
      <c r="K23" s="31">
        <f>IF($B23="","",SUMIFS(Transactions!$G$10:$G$1009,Transactions!$D$10:$D$1009,$B23,Transactions!$B$10:$B$1009,"&gt;="&amp;DATE(2027,9,1),Transactions!$B$10:$B$1009,"&lt;"&amp;DATE(2027,10,1)))</f>
        <v/>
      </c>
      <c r="L23" s="31">
        <f>IF($B23="","",SUMIFS(Transactions!$G$10:$G$1009,Transactions!$D$10:$D$1009,$B23,Transactions!$B$10:$B$1009,"&gt;="&amp;DATE(2027,10,1),Transactions!$B$10:$B$1009,"&lt;"&amp;DATE(2027,11,1)))</f>
        <v/>
      </c>
      <c r="M23" s="31">
        <f>IF($B23="","",SUMIFS(Transactions!$G$10:$G$1009,Transactions!$D$10:$D$1009,$B23,Transactions!$B$10:$B$1009,"&gt;="&amp;DATE(2027,11,1),Transactions!$B$10:$B$1009,"&lt;"&amp;DATE(2027,12,1)))</f>
        <v/>
      </c>
      <c r="N23" s="31">
        <f>IF($B23="","",SUMIFS(Transactions!$G$10:$G$1009,Transactions!$D$10:$D$1009,$B23,Transactions!$B$10:$B$1009,"&gt;="&amp;DATE(2027,12,1),Transactions!$B$10:$B$1009,"&lt;"&amp;DATE(2027,13,1)))</f>
        <v/>
      </c>
      <c r="O23" s="32">
        <f>IF($B23="","",SUM(C23:N23))</f>
        <v/>
      </c>
    </row>
    <row r="24" hidden="1">
      <c r="B24" s="30">
        <f>IF(INDEX(Categories!$C$6:$C$40,18)="Income",Categories!$B$23,"")</f>
        <v/>
      </c>
      <c r="C24" s="31">
        <f>IF($B24="","",SUMIFS(Transactions!$G$10:$G$1009,Transactions!$D$10:$D$1009,$B24,Transactions!$B$10:$B$1009,"&gt;="&amp;DATE(2027,1,1),Transactions!$B$10:$B$1009,"&lt;"&amp;DATE(2027,2,1)))</f>
        <v/>
      </c>
      <c r="D24" s="31">
        <f>IF($B24="","",SUMIFS(Transactions!$G$10:$G$1009,Transactions!$D$10:$D$1009,$B24,Transactions!$B$10:$B$1009,"&gt;="&amp;DATE(2027,2,1),Transactions!$B$10:$B$1009,"&lt;"&amp;DATE(2027,3,1)))</f>
        <v/>
      </c>
      <c r="E24" s="31">
        <f>IF($B24="","",SUMIFS(Transactions!$G$10:$G$1009,Transactions!$D$10:$D$1009,$B24,Transactions!$B$10:$B$1009,"&gt;="&amp;DATE(2027,3,1),Transactions!$B$10:$B$1009,"&lt;"&amp;DATE(2027,4,1)))</f>
        <v/>
      </c>
      <c r="F24" s="31">
        <f>IF($B24="","",SUMIFS(Transactions!$G$10:$G$1009,Transactions!$D$10:$D$1009,$B24,Transactions!$B$10:$B$1009,"&gt;="&amp;DATE(2027,4,1),Transactions!$B$10:$B$1009,"&lt;"&amp;DATE(2027,5,1)))</f>
        <v/>
      </c>
      <c r="G24" s="31">
        <f>IF($B24="","",SUMIFS(Transactions!$G$10:$G$1009,Transactions!$D$10:$D$1009,$B24,Transactions!$B$10:$B$1009,"&gt;="&amp;DATE(2027,5,1),Transactions!$B$10:$B$1009,"&lt;"&amp;DATE(2027,6,1)))</f>
        <v/>
      </c>
      <c r="H24" s="31">
        <f>IF($B24="","",SUMIFS(Transactions!$G$10:$G$1009,Transactions!$D$10:$D$1009,$B24,Transactions!$B$10:$B$1009,"&gt;="&amp;DATE(2027,6,1),Transactions!$B$10:$B$1009,"&lt;"&amp;DATE(2027,7,1)))</f>
        <v/>
      </c>
      <c r="I24" s="31">
        <f>IF($B24="","",SUMIFS(Transactions!$G$10:$G$1009,Transactions!$D$10:$D$1009,$B24,Transactions!$B$10:$B$1009,"&gt;="&amp;DATE(2027,7,1),Transactions!$B$10:$B$1009,"&lt;"&amp;DATE(2027,8,1)))</f>
        <v/>
      </c>
      <c r="J24" s="31">
        <f>IF($B24="","",SUMIFS(Transactions!$G$10:$G$1009,Transactions!$D$10:$D$1009,$B24,Transactions!$B$10:$B$1009,"&gt;="&amp;DATE(2027,8,1),Transactions!$B$10:$B$1009,"&lt;"&amp;DATE(2027,9,1)))</f>
        <v/>
      </c>
      <c r="K24" s="31">
        <f>IF($B24="","",SUMIFS(Transactions!$G$10:$G$1009,Transactions!$D$10:$D$1009,$B24,Transactions!$B$10:$B$1009,"&gt;="&amp;DATE(2027,9,1),Transactions!$B$10:$B$1009,"&lt;"&amp;DATE(2027,10,1)))</f>
        <v/>
      </c>
      <c r="L24" s="31">
        <f>IF($B24="","",SUMIFS(Transactions!$G$10:$G$1009,Transactions!$D$10:$D$1009,$B24,Transactions!$B$10:$B$1009,"&gt;="&amp;DATE(2027,10,1),Transactions!$B$10:$B$1009,"&lt;"&amp;DATE(2027,11,1)))</f>
        <v/>
      </c>
      <c r="M24" s="31">
        <f>IF($B24="","",SUMIFS(Transactions!$G$10:$G$1009,Transactions!$D$10:$D$1009,$B24,Transactions!$B$10:$B$1009,"&gt;="&amp;DATE(2027,11,1),Transactions!$B$10:$B$1009,"&lt;"&amp;DATE(2027,12,1)))</f>
        <v/>
      </c>
      <c r="N24" s="31">
        <f>IF($B24="","",SUMIFS(Transactions!$G$10:$G$1009,Transactions!$D$10:$D$1009,$B24,Transactions!$B$10:$B$1009,"&gt;="&amp;DATE(2027,12,1),Transactions!$B$10:$B$1009,"&lt;"&amp;DATE(2027,13,1)))</f>
        <v/>
      </c>
      <c r="O24" s="32">
        <f>IF($B24="","",SUM(C24:N24))</f>
        <v/>
      </c>
    </row>
    <row r="25" hidden="1">
      <c r="B25" s="30">
        <f>IF(INDEX(Categories!$C$6:$C$40,19)="Income",Categories!$B$24,"")</f>
        <v/>
      </c>
      <c r="C25" s="31">
        <f>IF($B25="","",SUMIFS(Transactions!$G$10:$G$1009,Transactions!$D$10:$D$1009,$B25,Transactions!$B$10:$B$1009,"&gt;="&amp;DATE(2027,1,1),Transactions!$B$10:$B$1009,"&lt;"&amp;DATE(2027,2,1)))</f>
        <v/>
      </c>
      <c r="D25" s="31">
        <f>IF($B25="","",SUMIFS(Transactions!$G$10:$G$1009,Transactions!$D$10:$D$1009,$B25,Transactions!$B$10:$B$1009,"&gt;="&amp;DATE(2027,2,1),Transactions!$B$10:$B$1009,"&lt;"&amp;DATE(2027,3,1)))</f>
        <v/>
      </c>
      <c r="E25" s="31">
        <f>IF($B25="","",SUMIFS(Transactions!$G$10:$G$1009,Transactions!$D$10:$D$1009,$B25,Transactions!$B$10:$B$1009,"&gt;="&amp;DATE(2027,3,1),Transactions!$B$10:$B$1009,"&lt;"&amp;DATE(2027,4,1)))</f>
        <v/>
      </c>
      <c r="F25" s="31">
        <f>IF($B25="","",SUMIFS(Transactions!$G$10:$G$1009,Transactions!$D$10:$D$1009,$B25,Transactions!$B$10:$B$1009,"&gt;="&amp;DATE(2027,4,1),Transactions!$B$10:$B$1009,"&lt;"&amp;DATE(2027,5,1)))</f>
        <v/>
      </c>
      <c r="G25" s="31">
        <f>IF($B25="","",SUMIFS(Transactions!$G$10:$G$1009,Transactions!$D$10:$D$1009,$B25,Transactions!$B$10:$B$1009,"&gt;="&amp;DATE(2027,5,1),Transactions!$B$10:$B$1009,"&lt;"&amp;DATE(2027,6,1)))</f>
        <v/>
      </c>
      <c r="H25" s="31">
        <f>IF($B25="","",SUMIFS(Transactions!$G$10:$G$1009,Transactions!$D$10:$D$1009,$B25,Transactions!$B$10:$B$1009,"&gt;="&amp;DATE(2027,6,1),Transactions!$B$10:$B$1009,"&lt;"&amp;DATE(2027,7,1)))</f>
        <v/>
      </c>
      <c r="I25" s="31">
        <f>IF($B25="","",SUMIFS(Transactions!$G$10:$G$1009,Transactions!$D$10:$D$1009,$B25,Transactions!$B$10:$B$1009,"&gt;="&amp;DATE(2027,7,1),Transactions!$B$10:$B$1009,"&lt;"&amp;DATE(2027,8,1)))</f>
        <v/>
      </c>
      <c r="J25" s="31">
        <f>IF($B25="","",SUMIFS(Transactions!$G$10:$G$1009,Transactions!$D$10:$D$1009,$B25,Transactions!$B$10:$B$1009,"&gt;="&amp;DATE(2027,8,1),Transactions!$B$10:$B$1009,"&lt;"&amp;DATE(2027,9,1)))</f>
        <v/>
      </c>
      <c r="K25" s="31">
        <f>IF($B25="","",SUMIFS(Transactions!$G$10:$G$1009,Transactions!$D$10:$D$1009,$B25,Transactions!$B$10:$B$1009,"&gt;="&amp;DATE(2027,9,1),Transactions!$B$10:$B$1009,"&lt;"&amp;DATE(2027,10,1)))</f>
        <v/>
      </c>
      <c r="L25" s="31">
        <f>IF($B25="","",SUMIFS(Transactions!$G$10:$G$1009,Transactions!$D$10:$D$1009,$B25,Transactions!$B$10:$B$1009,"&gt;="&amp;DATE(2027,10,1),Transactions!$B$10:$B$1009,"&lt;"&amp;DATE(2027,11,1)))</f>
        <v/>
      </c>
      <c r="M25" s="31">
        <f>IF($B25="","",SUMIFS(Transactions!$G$10:$G$1009,Transactions!$D$10:$D$1009,$B25,Transactions!$B$10:$B$1009,"&gt;="&amp;DATE(2027,11,1),Transactions!$B$10:$B$1009,"&lt;"&amp;DATE(2027,12,1)))</f>
        <v/>
      </c>
      <c r="N25" s="31">
        <f>IF($B25="","",SUMIFS(Transactions!$G$10:$G$1009,Transactions!$D$10:$D$1009,$B25,Transactions!$B$10:$B$1009,"&gt;="&amp;DATE(2027,12,1),Transactions!$B$10:$B$1009,"&lt;"&amp;DATE(2027,13,1)))</f>
        <v/>
      </c>
      <c r="O25" s="32">
        <f>IF($B25="","",SUM(C25:N25))</f>
        <v/>
      </c>
    </row>
    <row r="26" hidden="1">
      <c r="B26" s="30">
        <f>IF(INDEX(Categories!$C$6:$C$40,20)="Income",Categories!$B$25,"")</f>
        <v/>
      </c>
      <c r="C26" s="31">
        <f>IF($B26="","",SUMIFS(Transactions!$G$10:$G$1009,Transactions!$D$10:$D$1009,$B26,Transactions!$B$10:$B$1009,"&gt;="&amp;DATE(2027,1,1),Transactions!$B$10:$B$1009,"&lt;"&amp;DATE(2027,2,1)))</f>
        <v/>
      </c>
      <c r="D26" s="31">
        <f>IF($B26="","",SUMIFS(Transactions!$G$10:$G$1009,Transactions!$D$10:$D$1009,$B26,Transactions!$B$10:$B$1009,"&gt;="&amp;DATE(2027,2,1),Transactions!$B$10:$B$1009,"&lt;"&amp;DATE(2027,3,1)))</f>
        <v/>
      </c>
      <c r="E26" s="31">
        <f>IF($B26="","",SUMIFS(Transactions!$G$10:$G$1009,Transactions!$D$10:$D$1009,$B26,Transactions!$B$10:$B$1009,"&gt;="&amp;DATE(2027,3,1),Transactions!$B$10:$B$1009,"&lt;"&amp;DATE(2027,4,1)))</f>
        <v/>
      </c>
      <c r="F26" s="31">
        <f>IF($B26="","",SUMIFS(Transactions!$G$10:$G$1009,Transactions!$D$10:$D$1009,$B26,Transactions!$B$10:$B$1009,"&gt;="&amp;DATE(2027,4,1),Transactions!$B$10:$B$1009,"&lt;"&amp;DATE(2027,5,1)))</f>
        <v/>
      </c>
      <c r="G26" s="31">
        <f>IF($B26="","",SUMIFS(Transactions!$G$10:$G$1009,Transactions!$D$10:$D$1009,$B26,Transactions!$B$10:$B$1009,"&gt;="&amp;DATE(2027,5,1),Transactions!$B$10:$B$1009,"&lt;"&amp;DATE(2027,6,1)))</f>
        <v/>
      </c>
      <c r="H26" s="31">
        <f>IF($B26="","",SUMIFS(Transactions!$G$10:$G$1009,Transactions!$D$10:$D$1009,$B26,Transactions!$B$10:$B$1009,"&gt;="&amp;DATE(2027,6,1),Transactions!$B$10:$B$1009,"&lt;"&amp;DATE(2027,7,1)))</f>
        <v/>
      </c>
      <c r="I26" s="31">
        <f>IF($B26="","",SUMIFS(Transactions!$G$10:$G$1009,Transactions!$D$10:$D$1009,$B26,Transactions!$B$10:$B$1009,"&gt;="&amp;DATE(2027,7,1),Transactions!$B$10:$B$1009,"&lt;"&amp;DATE(2027,8,1)))</f>
        <v/>
      </c>
      <c r="J26" s="31">
        <f>IF($B26="","",SUMIFS(Transactions!$G$10:$G$1009,Transactions!$D$10:$D$1009,$B26,Transactions!$B$10:$B$1009,"&gt;="&amp;DATE(2027,8,1),Transactions!$B$10:$B$1009,"&lt;"&amp;DATE(2027,9,1)))</f>
        <v/>
      </c>
      <c r="K26" s="31">
        <f>IF($B26="","",SUMIFS(Transactions!$G$10:$G$1009,Transactions!$D$10:$D$1009,$B26,Transactions!$B$10:$B$1009,"&gt;="&amp;DATE(2027,9,1),Transactions!$B$10:$B$1009,"&lt;"&amp;DATE(2027,10,1)))</f>
        <v/>
      </c>
      <c r="L26" s="31">
        <f>IF($B26="","",SUMIFS(Transactions!$G$10:$G$1009,Transactions!$D$10:$D$1009,$B26,Transactions!$B$10:$B$1009,"&gt;="&amp;DATE(2027,10,1),Transactions!$B$10:$B$1009,"&lt;"&amp;DATE(2027,11,1)))</f>
        <v/>
      </c>
      <c r="M26" s="31">
        <f>IF($B26="","",SUMIFS(Transactions!$G$10:$G$1009,Transactions!$D$10:$D$1009,$B26,Transactions!$B$10:$B$1009,"&gt;="&amp;DATE(2027,11,1),Transactions!$B$10:$B$1009,"&lt;"&amp;DATE(2027,12,1)))</f>
        <v/>
      </c>
      <c r="N26" s="31">
        <f>IF($B26="","",SUMIFS(Transactions!$G$10:$G$1009,Transactions!$D$10:$D$1009,$B26,Transactions!$B$10:$B$1009,"&gt;="&amp;DATE(2027,12,1),Transactions!$B$10:$B$1009,"&lt;"&amp;DATE(2027,13,1)))</f>
        <v/>
      </c>
      <c r="O26" s="32">
        <f>IF($B26="","",SUM(C26:N26))</f>
        <v/>
      </c>
    </row>
    <row r="27" hidden="1">
      <c r="B27" s="30">
        <f>IF(INDEX(Categories!$C$6:$C$40,21)="Income",Categories!$B$26,"")</f>
        <v/>
      </c>
      <c r="C27" s="31">
        <f>IF($B27="","",SUMIFS(Transactions!$G$10:$G$1009,Transactions!$D$10:$D$1009,$B27,Transactions!$B$10:$B$1009,"&gt;="&amp;DATE(2027,1,1),Transactions!$B$10:$B$1009,"&lt;"&amp;DATE(2027,2,1)))</f>
        <v/>
      </c>
      <c r="D27" s="31">
        <f>IF($B27="","",SUMIFS(Transactions!$G$10:$G$1009,Transactions!$D$10:$D$1009,$B27,Transactions!$B$10:$B$1009,"&gt;="&amp;DATE(2027,2,1),Transactions!$B$10:$B$1009,"&lt;"&amp;DATE(2027,3,1)))</f>
        <v/>
      </c>
      <c r="E27" s="31">
        <f>IF($B27="","",SUMIFS(Transactions!$G$10:$G$1009,Transactions!$D$10:$D$1009,$B27,Transactions!$B$10:$B$1009,"&gt;="&amp;DATE(2027,3,1),Transactions!$B$10:$B$1009,"&lt;"&amp;DATE(2027,4,1)))</f>
        <v/>
      </c>
      <c r="F27" s="31">
        <f>IF($B27="","",SUMIFS(Transactions!$G$10:$G$1009,Transactions!$D$10:$D$1009,$B27,Transactions!$B$10:$B$1009,"&gt;="&amp;DATE(2027,4,1),Transactions!$B$10:$B$1009,"&lt;"&amp;DATE(2027,5,1)))</f>
        <v/>
      </c>
      <c r="G27" s="31">
        <f>IF($B27="","",SUMIFS(Transactions!$G$10:$G$1009,Transactions!$D$10:$D$1009,$B27,Transactions!$B$10:$B$1009,"&gt;="&amp;DATE(2027,5,1),Transactions!$B$10:$B$1009,"&lt;"&amp;DATE(2027,6,1)))</f>
        <v/>
      </c>
      <c r="H27" s="31">
        <f>IF($B27="","",SUMIFS(Transactions!$G$10:$G$1009,Transactions!$D$10:$D$1009,$B27,Transactions!$B$10:$B$1009,"&gt;="&amp;DATE(2027,6,1),Transactions!$B$10:$B$1009,"&lt;"&amp;DATE(2027,7,1)))</f>
        <v/>
      </c>
      <c r="I27" s="31">
        <f>IF($B27="","",SUMIFS(Transactions!$G$10:$G$1009,Transactions!$D$10:$D$1009,$B27,Transactions!$B$10:$B$1009,"&gt;="&amp;DATE(2027,7,1),Transactions!$B$10:$B$1009,"&lt;"&amp;DATE(2027,8,1)))</f>
        <v/>
      </c>
      <c r="J27" s="31">
        <f>IF($B27="","",SUMIFS(Transactions!$G$10:$G$1009,Transactions!$D$10:$D$1009,$B27,Transactions!$B$10:$B$1009,"&gt;="&amp;DATE(2027,8,1),Transactions!$B$10:$B$1009,"&lt;"&amp;DATE(2027,9,1)))</f>
        <v/>
      </c>
      <c r="K27" s="31">
        <f>IF($B27="","",SUMIFS(Transactions!$G$10:$G$1009,Transactions!$D$10:$D$1009,$B27,Transactions!$B$10:$B$1009,"&gt;="&amp;DATE(2027,9,1),Transactions!$B$10:$B$1009,"&lt;"&amp;DATE(2027,10,1)))</f>
        <v/>
      </c>
      <c r="L27" s="31">
        <f>IF($B27="","",SUMIFS(Transactions!$G$10:$G$1009,Transactions!$D$10:$D$1009,$B27,Transactions!$B$10:$B$1009,"&gt;="&amp;DATE(2027,10,1),Transactions!$B$10:$B$1009,"&lt;"&amp;DATE(2027,11,1)))</f>
        <v/>
      </c>
      <c r="M27" s="31">
        <f>IF($B27="","",SUMIFS(Transactions!$G$10:$G$1009,Transactions!$D$10:$D$1009,$B27,Transactions!$B$10:$B$1009,"&gt;="&amp;DATE(2027,11,1),Transactions!$B$10:$B$1009,"&lt;"&amp;DATE(2027,12,1)))</f>
        <v/>
      </c>
      <c r="N27" s="31">
        <f>IF($B27="","",SUMIFS(Transactions!$G$10:$G$1009,Transactions!$D$10:$D$1009,$B27,Transactions!$B$10:$B$1009,"&gt;="&amp;DATE(2027,12,1),Transactions!$B$10:$B$1009,"&lt;"&amp;DATE(2027,13,1)))</f>
        <v/>
      </c>
      <c r="O27" s="32">
        <f>IF($B27="","",SUM(C27:N27))</f>
        <v/>
      </c>
    </row>
    <row r="28" hidden="1">
      <c r="B28" s="30">
        <f>IF(INDEX(Categories!$C$6:$C$40,22)="Income",Categories!$B$27,"")</f>
        <v/>
      </c>
      <c r="C28" s="31">
        <f>IF($B28="","",SUMIFS(Transactions!$G$10:$G$1009,Transactions!$D$10:$D$1009,$B28,Transactions!$B$10:$B$1009,"&gt;="&amp;DATE(2027,1,1),Transactions!$B$10:$B$1009,"&lt;"&amp;DATE(2027,2,1)))</f>
        <v/>
      </c>
      <c r="D28" s="31">
        <f>IF($B28="","",SUMIFS(Transactions!$G$10:$G$1009,Transactions!$D$10:$D$1009,$B28,Transactions!$B$10:$B$1009,"&gt;="&amp;DATE(2027,2,1),Transactions!$B$10:$B$1009,"&lt;"&amp;DATE(2027,3,1)))</f>
        <v/>
      </c>
      <c r="E28" s="31">
        <f>IF($B28="","",SUMIFS(Transactions!$G$10:$G$1009,Transactions!$D$10:$D$1009,$B28,Transactions!$B$10:$B$1009,"&gt;="&amp;DATE(2027,3,1),Transactions!$B$10:$B$1009,"&lt;"&amp;DATE(2027,4,1)))</f>
        <v/>
      </c>
      <c r="F28" s="31">
        <f>IF($B28="","",SUMIFS(Transactions!$G$10:$G$1009,Transactions!$D$10:$D$1009,$B28,Transactions!$B$10:$B$1009,"&gt;="&amp;DATE(2027,4,1),Transactions!$B$10:$B$1009,"&lt;"&amp;DATE(2027,5,1)))</f>
        <v/>
      </c>
      <c r="G28" s="31">
        <f>IF($B28="","",SUMIFS(Transactions!$G$10:$G$1009,Transactions!$D$10:$D$1009,$B28,Transactions!$B$10:$B$1009,"&gt;="&amp;DATE(2027,5,1),Transactions!$B$10:$B$1009,"&lt;"&amp;DATE(2027,6,1)))</f>
        <v/>
      </c>
      <c r="H28" s="31">
        <f>IF($B28="","",SUMIFS(Transactions!$G$10:$G$1009,Transactions!$D$10:$D$1009,$B28,Transactions!$B$10:$B$1009,"&gt;="&amp;DATE(2027,6,1),Transactions!$B$10:$B$1009,"&lt;"&amp;DATE(2027,7,1)))</f>
        <v/>
      </c>
      <c r="I28" s="31">
        <f>IF($B28="","",SUMIFS(Transactions!$G$10:$G$1009,Transactions!$D$10:$D$1009,$B28,Transactions!$B$10:$B$1009,"&gt;="&amp;DATE(2027,7,1),Transactions!$B$10:$B$1009,"&lt;"&amp;DATE(2027,8,1)))</f>
        <v/>
      </c>
      <c r="J28" s="31">
        <f>IF($B28="","",SUMIFS(Transactions!$G$10:$G$1009,Transactions!$D$10:$D$1009,$B28,Transactions!$B$10:$B$1009,"&gt;="&amp;DATE(2027,8,1),Transactions!$B$10:$B$1009,"&lt;"&amp;DATE(2027,9,1)))</f>
        <v/>
      </c>
      <c r="K28" s="31">
        <f>IF($B28="","",SUMIFS(Transactions!$G$10:$G$1009,Transactions!$D$10:$D$1009,$B28,Transactions!$B$10:$B$1009,"&gt;="&amp;DATE(2027,9,1),Transactions!$B$10:$B$1009,"&lt;"&amp;DATE(2027,10,1)))</f>
        <v/>
      </c>
      <c r="L28" s="31">
        <f>IF($B28="","",SUMIFS(Transactions!$G$10:$G$1009,Transactions!$D$10:$D$1009,$B28,Transactions!$B$10:$B$1009,"&gt;="&amp;DATE(2027,10,1),Transactions!$B$10:$B$1009,"&lt;"&amp;DATE(2027,11,1)))</f>
        <v/>
      </c>
      <c r="M28" s="31">
        <f>IF($B28="","",SUMIFS(Transactions!$G$10:$G$1009,Transactions!$D$10:$D$1009,$B28,Transactions!$B$10:$B$1009,"&gt;="&amp;DATE(2027,11,1),Transactions!$B$10:$B$1009,"&lt;"&amp;DATE(2027,12,1)))</f>
        <v/>
      </c>
      <c r="N28" s="31">
        <f>IF($B28="","",SUMIFS(Transactions!$G$10:$G$1009,Transactions!$D$10:$D$1009,$B28,Transactions!$B$10:$B$1009,"&gt;="&amp;DATE(2027,12,1),Transactions!$B$10:$B$1009,"&lt;"&amp;DATE(2027,13,1)))</f>
        <v/>
      </c>
      <c r="O28" s="32">
        <f>IF($B28="","",SUM(C28:N28))</f>
        <v/>
      </c>
    </row>
    <row r="29" hidden="1">
      <c r="B29" s="30">
        <f>IF(INDEX(Categories!$C$6:$C$40,23)="Income",Categories!$B$28,"")</f>
        <v/>
      </c>
      <c r="C29" s="31">
        <f>IF($B29="","",SUMIFS(Transactions!$G$10:$G$1009,Transactions!$D$10:$D$1009,$B29,Transactions!$B$10:$B$1009,"&gt;="&amp;DATE(2027,1,1),Transactions!$B$10:$B$1009,"&lt;"&amp;DATE(2027,2,1)))</f>
        <v/>
      </c>
      <c r="D29" s="31">
        <f>IF($B29="","",SUMIFS(Transactions!$G$10:$G$1009,Transactions!$D$10:$D$1009,$B29,Transactions!$B$10:$B$1009,"&gt;="&amp;DATE(2027,2,1),Transactions!$B$10:$B$1009,"&lt;"&amp;DATE(2027,3,1)))</f>
        <v/>
      </c>
      <c r="E29" s="31">
        <f>IF($B29="","",SUMIFS(Transactions!$G$10:$G$1009,Transactions!$D$10:$D$1009,$B29,Transactions!$B$10:$B$1009,"&gt;="&amp;DATE(2027,3,1),Transactions!$B$10:$B$1009,"&lt;"&amp;DATE(2027,4,1)))</f>
        <v/>
      </c>
      <c r="F29" s="31">
        <f>IF($B29="","",SUMIFS(Transactions!$G$10:$G$1009,Transactions!$D$10:$D$1009,$B29,Transactions!$B$10:$B$1009,"&gt;="&amp;DATE(2027,4,1),Transactions!$B$10:$B$1009,"&lt;"&amp;DATE(2027,5,1)))</f>
        <v/>
      </c>
      <c r="G29" s="31">
        <f>IF($B29="","",SUMIFS(Transactions!$G$10:$G$1009,Transactions!$D$10:$D$1009,$B29,Transactions!$B$10:$B$1009,"&gt;="&amp;DATE(2027,5,1),Transactions!$B$10:$B$1009,"&lt;"&amp;DATE(2027,6,1)))</f>
        <v/>
      </c>
      <c r="H29" s="31">
        <f>IF($B29="","",SUMIFS(Transactions!$G$10:$G$1009,Transactions!$D$10:$D$1009,$B29,Transactions!$B$10:$B$1009,"&gt;="&amp;DATE(2027,6,1),Transactions!$B$10:$B$1009,"&lt;"&amp;DATE(2027,7,1)))</f>
        <v/>
      </c>
      <c r="I29" s="31">
        <f>IF($B29="","",SUMIFS(Transactions!$G$10:$G$1009,Transactions!$D$10:$D$1009,$B29,Transactions!$B$10:$B$1009,"&gt;="&amp;DATE(2027,7,1),Transactions!$B$10:$B$1009,"&lt;"&amp;DATE(2027,8,1)))</f>
        <v/>
      </c>
      <c r="J29" s="31">
        <f>IF($B29="","",SUMIFS(Transactions!$G$10:$G$1009,Transactions!$D$10:$D$1009,$B29,Transactions!$B$10:$B$1009,"&gt;="&amp;DATE(2027,8,1),Transactions!$B$10:$B$1009,"&lt;"&amp;DATE(2027,9,1)))</f>
        <v/>
      </c>
      <c r="K29" s="31">
        <f>IF($B29="","",SUMIFS(Transactions!$G$10:$G$1009,Transactions!$D$10:$D$1009,$B29,Transactions!$B$10:$B$1009,"&gt;="&amp;DATE(2027,9,1),Transactions!$B$10:$B$1009,"&lt;"&amp;DATE(2027,10,1)))</f>
        <v/>
      </c>
      <c r="L29" s="31">
        <f>IF($B29="","",SUMIFS(Transactions!$G$10:$G$1009,Transactions!$D$10:$D$1009,$B29,Transactions!$B$10:$B$1009,"&gt;="&amp;DATE(2027,10,1),Transactions!$B$10:$B$1009,"&lt;"&amp;DATE(2027,11,1)))</f>
        <v/>
      </c>
      <c r="M29" s="31">
        <f>IF($B29="","",SUMIFS(Transactions!$G$10:$G$1009,Transactions!$D$10:$D$1009,$B29,Transactions!$B$10:$B$1009,"&gt;="&amp;DATE(2027,11,1),Transactions!$B$10:$B$1009,"&lt;"&amp;DATE(2027,12,1)))</f>
        <v/>
      </c>
      <c r="N29" s="31">
        <f>IF($B29="","",SUMIFS(Transactions!$G$10:$G$1009,Transactions!$D$10:$D$1009,$B29,Transactions!$B$10:$B$1009,"&gt;="&amp;DATE(2027,12,1),Transactions!$B$10:$B$1009,"&lt;"&amp;DATE(2027,13,1)))</f>
        <v/>
      </c>
      <c r="O29" s="32">
        <f>IF($B29="","",SUM(C29:N29))</f>
        <v/>
      </c>
    </row>
    <row r="30" hidden="1">
      <c r="B30" s="30">
        <f>IF(INDEX(Categories!$C$6:$C$40,24)="Income",Categories!$B$29,"")</f>
        <v/>
      </c>
      <c r="C30" s="31">
        <f>IF($B30="","",SUMIFS(Transactions!$G$10:$G$1009,Transactions!$D$10:$D$1009,$B30,Transactions!$B$10:$B$1009,"&gt;="&amp;DATE(2027,1,1),Transactions!$B$10:$B$1009,"&lt;"&amp;DATE(2027,2,1)))</f>
        <v/>
      </c>
      <c r="D30" s="31">
        <f>IF($B30="","",SUMIFS(Transactions!$G$10:$G$1009,Transactions!$D$10:$D$1009,$B30,Transactions!$B$10:$B$1009,"&gt;="&amp;DATE(2027,2,1),Transactions!$B$10:$B$1009,"&lt;"&amp;DATE(2027,3,1)))</f>
        <v/>
      </c>
      <c r="E30" s="31">
        <f>IF($B30="","",SUMIFS(Transactions!$G$10:$G$1009,Transactions!$D$10:$D$1009,$B30,Transactions!$B$10:$B$1009,"&gt;="&amp;DATE(2027,3,1),Transactions!$B$10:$B$1009,"&lt;"&amp;DATE(2027,4,1)))</f>
        <v/>
      </c>
      <c r="F30" s="31">
        <f>IF($B30="","",SUMIFS(Transactions!$G$10:$G$1009,Transactions!$D$10:$D$1009,$B30,Transactions!$B$10:$B$1009,"&gt;="&amp;DATE(2027,4,1),Transactions!$B$10:$B$1009,"&lt;"&amp;DATE(2027,5,1)))</f>
        <v/>
      </c>
      <c r="G30" s="31">
        <f>IF($B30="","",SUMIFS(Transactions!$G$10:$G$1009,Transactions!$D$10:$D$1009,$B30,Transactions!$B$10:$B$1009,"&gt;="&amp;DATE(2027,5,1),Transactions!$B$10:$B$1009,"&lt;"&amp;DATE(2027,6,1)))</f>
        <v/>
      </c>
      <c r="H30" s="31">
        <f>IF($B30="","",SUMIFS(Transactions!$G$10:$G$1009,Transactions!$D$10:$D$1009,$B30,Transactions!$B$10:$B$1009,"&gt;="&amp;DATE(2027,6,1),Transactions!$B$10:$B$1009,"&lt;"&amp;DATE(2027,7,1)))</f>
        <v/>
      </c>
      <c r="I30" s="31">
        <f>IF($B30="","",SUMIFS(Transactions!$G$10:$G$1009,Transactions!$D$10:$D$1009,$B30,Transactions!$B$10:$B$1009,"&gt;="&amp;DATE(2027,7,1),Transactions!$B$10:$B$1009,"&lt;"&amp;DATE(2027,8,1)))</f>
        <v/>
      </c>
      <c r="J30" s="31">
        <f>IF($B30="","",SUMIFS(Transactions!$G$10:$G$1009,Transactions!$D$10:$D$1009,$B30,Transactions!$B$10:$B$1009,"&gt;="&amp;DATE(2027,8,1),Transactions!$B$10:$B$1009,"&lt;"&amp;DATE(2027,9,1)))</f>
        <v/>
      </c>
      <c r="K30" s="31">
        <f>IF($B30="","",SUMIFS(Transactions!$G$10:$G$1009,Transactions!$D$10:$D$1009,$B30,Transactions!$B$10:$B$1009,"&gt;="&amp;DATE(2027,9,1),Transactions!$B$10:$B$1009,"&lt;"&amp;DATE(2027,10,1)))</f>
        <v/>
      </c>
      <c r="L30" s="31">
        <f>IF($B30="","",SUMIFS(Transactions!$G$10:$G$1009,Transactions!$D$10:$D$1009,$B30,Transactions!$B$10:$B$1009,"&gt;="&amp;DATE(2027,10,1),Transactions!$B$10:$B$1009,"&lt;"&amp;DATE(2027,11,1)))</f>
        <v/>
      </c>
      <c r="M30" s="31">
        <f>IF($B30="","",SUMIFS(Transactions!$G$10:$G$1009,Transactions!$D$10:$D$1009,$B30,Transactions!$B$10:$B$1009,"&gt;="&amp;DATE(2027,11,1),Transactions!$B$10:$B$1009,"&lt;"&amp;DATE(2027,12,1)))</f>
        <v/>
      </c>
      <c r="N30" s="31">
        <f>IF($B30="","",SUMIFS(Transactions!$G$10:$G$1009,Transactions!$D$10:$D$1009,$B30,Transactions!$B$10:$B$1009,"&gt;="&amp;DATE(2027,12,1),Transactions!$B$10:$B$1009,"&lt;"&amp;DATE(2027,13,1)))</f>
        <v/>
      </c>
      <c r="O30" s="32">
        <f>IF($B30="","",SUM(C30:N30))</f>
        <v/>
      </c>
    </row>
    <row r="31" hidden="1">
      <c r="B31" s="30">
        <f>IF(INDEX(Categories!$C$6:$C$40,25)="Income",Categories!$B$30,"")</f>
        <v/>
      </c>
      <c r="C31" s="31">
        <f>IF($B31="","",SUMIFS(Transactions!$G$10:$G$1009,Transactions!$D$10:$D$1009,$B31,Transactions!$B$10:$B$1009,"&gt;="&amp;DATE(2027,1,1),Transactions!$B$10:$B$1009,"&lt;"&amp;DATE(2027,2,1)))</f>
        <v/>
      </c>
      <c r="D31" s="31">
        <f>IF($B31="","",SUMIFS(Transactions!$G$10:$G$1009,Transactions!$D$10:$D$1009,$B31,Transactions!$B$10:$B$1009,"&gt;="&amp;DATE(2027,2,1),Transactions!$B$10:$B$1009,"&lt;"&amp;DATE(2027,3,1)))</f>
        <v/>
      </c>
      <c r="E31" s="31">
        <f>IF($B31="","",SUMIFS(Transactions!$G$10:$G$1009,Transactions!$D$10:$D$1009,$B31,Transactions!$B$10:$B$1009,"&gt;="&amp;DATE(2027,3,1),Transactions!$B$10:$B$1009,"&lt;"&amp;DATE(2027,4,1)))</f>
        <v/>
      </c>
      <c r="F31" s="31">
        <f>IF($B31="","",SUMIFS(Transactions!$G$10:$G$1009,Transactions!$D$10:$D$1009,$B31,Transactions!$B$10:$B$1009,"&gt;="&amp;DATE(2027,4,1),Transactions!$B$10:$B$1009,"&lt;"&amp;DATE(2027,5,1)))</f>
        <v/>
      </c>
      <c r="G31" s="31">
        <f>IF($B31="","",SUMIFS(Transactions!$G$10:$G$1009,Transactions!$D$10:$D$1009,$B31,Transactions!$B$10:$B$1009,"&gt;="&amp;DATE(2027,5,1),Transactions!$B$10:$B$1009,"&lt;"&amp;DATE(2027,6,1)))</f>
        <v/>
      </c>
      <c r="H31" s="31">
        <f>IF($B31="","",SUMIFS(Transactions!$G$10:$G$1009,Transactions!$D$10:$D$1009,$B31,Transactions!$B$10:$B$1009,"&gt;="&amp;DATE(2027,6,1),Transactions!$B$10:$B$1009,"&lt;"&amp;DATE(2027,7,1)))</f>
        <v/>
      </c>
      <c r="I31" s="31">
        <f>IF($B31="","",SUMIFS(Transactions!$G$10:$G$1009,Transactions!$D$10:$D$1009,$B31,Transactions!$B$10:$B$1009,"&gt;="&amp;DATE(2027,7,1),Transactions!$B$10:$B$1009,"&lt;"&amp;DATE(2027,8,1)))</f>
        <v/>
      </c>
      <c r="J31" s="31">
        <f>IF($B31="","",SUMIFS(Transactions!$G$10:$G$1009,Transactions!$D$10:$D$1009,$B31,Transactions!$B$10:$B$1009,"&gt;="&amp;DATE(2027,8,1),Transactions!$B$10:$B$1009,"&lt;"&amp;DATE(2027,9,1)))</f>
        <v/>
      </c>
      <c r="K31" s="31">
        <f>IF($B31="","",SUMIFS(Transactions!$G$10:$G$1009,Transactions!$D$10:$D$1009,$B31,Transactions!$B$10:$B$1009,"&gt;="&amp;DATE(2027,9,1),Transactions!$B$10:$B$1009,"&lt;"&amp;DATE(2027,10,1)))</f>
        <v/>
      </c>
      <c r="L31" s="31">
        <f>IF($B31="","",SUMIFS(Transactions!$G$10:$G$1009,Transactions!$D$10:$D$1009,$B31,Transactions!$B$10:$B$1009,"&gt;="&amp;DATE(2027,10,1),Transactions!$B$10:$B$1009,"&lt;"&amp;DATE(2027,11,1)))</f>
        <v/>
      </c>
      <c r="M31" s="31">
        <f>IF($B31="","",SUMIFS(Transactions!$G$10:$G$1009,Transactions!$D$10:$D$1009,$B31,Transactions!$B$10:$B$1009,"&gt;="&amp;DATE(2027,11,1),Transactions!$B$10:$B$1009,"&lt;"&amp;DATE(2027,12,1)))</f>
        <v/>
      </c>
      <c r="N31" s="31">
        <f>IF($B31="","",SUMIFS(Transactions!$G$10:$G$1009,Transactions!$D$10:$D$1009,$B31,Transactions!$B$10:$B$1009,"&gt;="&amp;DATE(2027,12,1),Transactions!$B$10:$B$1009,"&lt;"&amp;DATE(2027,13,1)))</f>
        <v/>
      </c>
      <c r="O31" s="32">
        <f>IF($B31="","",SUM(C31:N31))</f>
        <v/>
      </c>
    </row>
    <row r="32" hidden="1">
      <c r="B32" s="30">
        <f>IF(INDEX(Categories!$C$6:$C$40,26)="Income",Categories!$B$31,"")</f>
        <v/>
      </c>
      <c r="C32" s="31">
        <f>IF($B32="","",SUMIFS(Transactions!$G$10:$G$1009,Transactions!$D$10:$D$1009,$B32,Transactions!$B$10:$B$1009,"&gt;="&amp;DATE(2027,1,1),Transactions!$B$10:$B$1009,"&lt;"&amp;DATE(2027,2,1)))</f>
        <v/>
      </c>
      <c r="D32" s="31">
        <f>IF($B32="","",SUMIFS(Transactions!$G$10:$G$1009,Transactions!$D$10:$D$1009,$B32,Transactions!$B$10:$B$1009,"&gt;="&amp;DATE(2027,2,1),Transactions!$B$10:$B$1009,"&lt;"&amp;DATE(2027,3,1)))</f>
        <v/>
      </c>
      <c r="E32" s="31">
        <f>IF($B32="","",SUMIFS(Transactions!$G$10:$G$1009,Transactions!$D$10:$D$1009,$B32,Transactions!$B$10:$B$1009,"&gt;="&amp;DATE(2027,3,1),Transactions!$B$10:$B$1009,"&lt;"&amp;DATE(2027,4,1)))</f>
        <v/>
      </c>
      <c r="F32" s="31">
        <f>IF($B32="","",SUMIFS(Transactions!$G$10:$G$1009,Transactions!$D$10:$D$1009,$B32,Transactions!$B$10:$B$1009,"&gt;="&amp;DATE(2027,4,1),Transactions!$B$10:$B$1009,"&lt;"&amp;DATE(2027,5,1)))</f>
        <v/>
      </c>
      <c r="G32" s="31">
        <f>IF($B32="","",SUMIFS(Transactions!$G$10:$G$1009,Transactions!$D$10:$D$1009,$B32,Transactions!$B$10:$B$1009,"&gt;="&amp;DATE(2027,5,1),Transactions!$B$10:$B$1009,"&lt;"&amp;DATE(2027,6,1)))</f>
        <v/>
      </c>
      <c r="H32" s="31">
        <f>IF($B32="","",SUMIFS(Transactions!$G$10:$G$1009,Transactions!$D$10:$D$1009,$B32,Transactions!$B$10:$B$1009,"&gt;="&amp;DATE(2027,6,1),Transactions!$B$10:$B$1009,"&lt;"&amp;DATE(2027,7,1)))</f>
        <v/>
      </c>
      <c r="I32" s="31">
        <f>IF($B32="","",SUMIFS(Transactions!$G$10:$G$1009,Transactions!$D$10:$D$1009,$B32,Transactions!$B$10:$B$1009,"&gt;="&amp;DATE(2027,7,1),Transactions!$B$10:$B$1009,"&lt;"&amp;DATE(2027,8,1)))</f>
        <v/>
      </c>
      <c r="J32" s="31">
        <f>IF($B32="","",SUMIFS(Transactions!$G$10:$G$1009,Transactions!$D$10:$D$1009,$B32,Transactions!$B$10:$B$1009,"&gt;="&amp;DATE(2027,8,1),Transactions!$B$10:$B$1009,"&lt;"&amp;DATE(2027,9,1)))</f>
        <v/>
      </c>
      <c r="K32" s="31">
        <f>IF($B32="","",SUMIFS(Transactions!$G$10:$G$1009,Transactions!$D$10:$D$1009,$B32,Transactions!$B$10:$B$1009,"&gt;="&amp;DATE(2027,9,1),Transactions!$B$10:$B$1009,"&lt;"&amp;DATE(2027,10,1)))</f>
        <v/>
      </c>
      <c r="L32" s="31">
        <f>IF($B32="","",SUMIFS(Transactions!$G$10:$G$1009,Transactions!$D$10:$D$1009,$B32,Transactions!$B$10:$B$1009,"&gt;="&amp;DATE(2027,10,1),Transactions!$B$10:$B$1009,"&lt;"&amp;DATE(2027,11,1)))</f>
        <v/>
      </c>
      <c r="M32" s="31">
        <f>IF($B32="","",SUMIFS(Transactions!$G$10:$G$1009,Transactions!$D$10:$D$1009,$B32,Transactions!$B$10:$B$1009,"&gt;="&amp;DATE(2027,11,1),Transactions!$B$10:$B$1009,"&lt;"&amp;DATE(2027,12,1)))</f>
        <v/>
      </c>
      <c r="N32" s="31">
        <f>IF($B32="","",SUMIFS(Transactions!$G$10:$G$1009,Transactions!$D$10:$D$1009,$B32,Transactions!$B$10:$B$1009,"&gt;="&amp;DATE(2027,12,1),Transactions!$B$10:$B$1009,"&lt;"&amp;DATE(2027,13,1)))</f>
        <v/>
      </c>
      <c r="O32" s="32">
        <f>IF($B32="","",SUM(C32:N32))</f>
        <v/>
      </c>
    </row>
    <row r="33" hidden="1">
      <c r="B33" s="30">
        <f>IF(INDEX(Categories!$C$6:$C$40,27)="Income",Categories!$B$32,"")</f>
        <v/>
      </c>
      <c r="C33" s="31">
        <f>IF($B33="","",SUMIFS(Transactions!$G$10:$G$1009,Transactions!$D$10:$D$1009,$B33,Transactions!$B$10:$B$1009,"&gt;="&amp;DATE(2027,1,1),Transactions!$B$10:$B$1009,"&lt;"&amp;DATE(2027,2,1)))</f>
        <v/>
      </c>
      <c r="D33" s="31">
        <f>IF($B33="","",SUMIFS(Transactions!$G$10:$G$1009,Transactions!$D$10:$D$1009,$B33,Transactions!$B$10:$B$1009,"&gt;="&amp;DATE(2027,2,1),Transactions!$B$10:$B$1009,"&lt;"&amp;DATE(2027,3,1)))</f>
        <v/>
      </c>
      <c r="E33" s="31">
        <f>IF($B33="","",SUMIFS(Transactions!$G$10:$G$1009,Transactions!$D$10:$D$1009,$B33,Transactions!$B$10:$B$1009,"&gt;="&amp;DATE(2027,3,1),Transactions!$B$10:$B$1009,"&lt;"&amp;DATE(2027,4,1)))</f>
        <v/>
      </c>
      <c r="F33" s="31">
        <f>IF($B33="","",SUMIFS(Transactions!$G$10:$G$1009,Transactions!$D$10:$D$1009,$B33,Transactions!$B$10:$B$1009,"&gt;="&amp;DATE(2027,4,1),Transactions!$B$10:$B$1009,"&lt;"&amp;DATE(2027,5,1)))</f>
        <v/>
      </c>
      <c r="G33" s="31">
        <f>IF($B33="","",SUMIFS(Transactions!$G$10:$G$1009,Transactions!$D$10:$D$1009,$B33,Transactions!$B$10:$B$1009,"&gt;="&amp;DATE(2027,5,1),Transactions!$B$10:$B$1009,"&lt;"&amp;DATE(2027,6,1)))</f>
        <v/>
      </c>
      <c r="H33" s="31">
        <f>IF($B33="","",SUMIFS(Transactions!$G$10:$G$1009,Transactions!$D$10:$D$1009,$B33,Transactions!$B$10:$B$1009,"&gt;="&amp;DATE(2027,6,1),Transactions!$B$10:$B$1009,"&lt;"&amp;DATE(2027,7,1)))</f>
        <v/>
      </c>
      <c r="I33" s="31">
        <f>IF($B33="","",SUMIFS(Transactions!$G$10:$G$1009,Transactions!$D$10:$D$1009,$B33,Transactions!$B$10:$B$1009,"&gt;="&amp;DATE(2027,7,1),Transactions!$B$10:$B$1009,"&lt;"&amp;DATE(2027,8,1)))</f>
        <v/>
      </c>
      <c r="J33" s="31">
        <f>IF($B33="","",SUMIFS(Transactions!$G$10:$G$1009,Transactions!$D$10:$D$1009,$B33,Transactions!$B$10:$B$1009,"&gt;="&amp;DATE(2027,8,1),Transactions!$B$10:$B$1009,"&lt;"&amp;DATE(2027,9,1)))</f>
        <v/>
      </c>
      <c r="K33" s="31">
        <f>IF($B33="","",SUMIFS(Transactions!$G$10:$G$1009,Transactions!$D$10:$D$1009,$B33,Transactions!$B$10:$B$1009,"&gt;="&amp;DATE(2027,9,1),Transactions!$B$10:$B$1009,"&lt;"&amp;DATE(2027,10,1)))</f>
        <v/>
      </c>
      <c r="L33" s="31">
        <f>IF($B33="","",SUMIFS(Transactions!$G$10:$G$1009,Transactions!$D$10:$D$1009,$B33,Transactions!$B$10:$B$1009,"&gt;="&amp;DATE(2027,10,1),Transactions!$B$10:$B$1009,"&lt;"&amp;DATE(2027,11,1)))</f>
        <v/>
      </c>
      <c r="M33" s="31">
        <f>IF($B33="","",SUMIFS(Transactions!$G$10:$G$1009,Transactions!$D$10:$D$1009,$B33,Transactions!$B$10:$B$1009,"&gt;="&amp;DATE(2027,11,1),Transactions!$B$10:$B$1009,"&lt;"&amp;DATE(2027,12,1)))</f>
        <v/>
      </c>
      <c r="N33" s="31">
        <f>IF($B33="","",SUMIFS(Transactions!$G$10:$G$1009,Transactions!$D$10:$D$1009,$B33,Transactions!$B$10:$B$1009,"&gt;="&amp;DATE(2027,12,1),Transactions!$B$10:$B$1009,"&lt;"&amp;DATE(2027,13,1)))</f>
        <v/>
      </c>
      <c r="O33" s="32">
        <f>IF($B33="","",SUM(C33:N33))</f>
        <v/>
      </c>
    </row>
    <row r="34" hidden="1">
      <c r="B34" s="30">
        <f>IF(INDEX(Categories!$C$6:$C$40,28)="Income",Categories!$B$33,"")</f>
        <v/>
      </c>
      <c r="C34" s="31">
        <f>IF($B34="","",SUMIFS(Transactions!$G$10:$G$1009,Transactions!$D$10:$D$1009,$B34,Transactions!$B$10:$B$1009,"&gt;="&amp;DATE(2027,1,1),Transactions!$B$10:$B$1009,"&lt;"&amp;DATE(2027,2,1)))</f>
        <v/>
      </c>
      <c r="D34" s="31">
        <f>IF($B34="","",SUMIFS(Transactions!$G$10:$G$1009,Transactions!$D$10:$D$1009,$B34,Transactions!$B$10:$B$1009,"&gt;="&amp;DATE(2027,2,1),Transactions!$B$10:$B$1009,"&lt;"&amp;DATE(2027,3,1)))</f>
        <v/>
      </c>
      <c r="E34" s="31">
        <f>IF($B34="","",SUMIFS(Transactions!$G$10:$G$1009,Transactions!$D$10:$D$1009,$B34,Transactions!$B$10:$B$1009,"&gt;="&amp;DATE(2027,3,1),Transactions!$B$10:$B$1009,"&lt;"&amp;DATE(2027,4,1)))</f>
        <v/>
      </c>
      <c r="F34" s="31">
        <f>IF($B34="","",SUMIFS(Transactions!$G$10:$G$1009,Transactions!$D$10:$D$1009,$B34,Transactions!$B$10:$B$1009,"&gt;="&amp;DATE(2027,4,1),Transactions!$B$10:$B$1009,"&lt;"&amp;DATE(2027,5,1)))</f>
        <v/>
      </c>
      <c r="G34" s="31">
        <f>IF($B34="","",SUMIFS(Transactions!$G$10:$G$1009,Transactions!$D$10:$D$1009,$B34,Transactions!$B$10:$B$1009,"&gt;="&amp;DATE(2027,5,1),Transactions!$B$10:$B$1009,"&lt;"&amp;DATE(2027,6,1)))</f>
        <v/>
      </c>
      <c r="H34" s="31">
        <f>IF($B34="","",SUMIFS(Transactions!$G$10:$G$1009,Transactions!$D$10:$D$1009,$B34,Transactions!$B$10:$B$1009,"&gt;="&amp;DATE(2027,6,1),Transactions!$B$10:$B$1009,"&lt;"&amp;DATE(2027,7,1)))</f>
        <v/>
      </c>
      <c r="I34" s="31">
        <f>IF($B34="","",SUMIFS(Transactions!$G$10:$G$1009,Transactions!$D$10:$D$1009,$B34,Transactions!$B$10:$B$1009,"&gt;="&amp;DATE(2027,7,1),Transactions!$B$10:$B$1009,"&lt;"&amp;DATE(2027,8,1)))</f>
        <v/>
      </c>
      <c r="J34" s="31">
        <f>IF($B34="","",SUMIFS(Transactions!$G$10:$G$1009,Transactions!$D$10:$D$1009,$B34,Transactions!$B$10:$B$1009,"&gt;="&amp;DATE(2027,8,1),Transactions!$B$10:$B$1009,"&lt;"&amp;DATE(2027,9,1)))</f>
        <v/>
      </c>
      <c r="K34" s="31">
        <f>IF($B34="","",SUMIFS(Transactions!$G$10:$G$1009,Transactions!$D$10:$D$1009,$B34,Transactions!$B$10:$B$1009,"&gt;="&amp;DATE(2027,9,1),Transactions!$B$10:$B$1009,"&lt;"&amp;DATE(2027,10,1)))</f>
        <v/>
      </c>
      <c r="L34" s="31">
        <f>IF($B34="","",SUMIFS(Transactions!$G$10:$G$1009,Transactions!$D$10:$D$1009,$B34,Transactions!$B$10:$B$1009,"&gt;="&amp;DATE(2027,10,1),Transactions!$B$10:$B$1009,"&lt;"&amp;DATE(2027,11,1)))</f>
        <v/>
      </c>
      <c r="M34" s="31">
        <f>IF($B34="","",SUMIFS(Transactions!$G$10:$G$1009,Transactions!$D$10:$D$1009,$B34,Transactions!$B$10:$B$1009,"&gt;="&amp;DATE(2027,11,1),Transactions!$B$10:$B$1009,"&lt;"&amp;DATE(2027,12,1)))</f>
        <v/>
      </c>
      <c r="N34" s="31">
        <f>IF($B34="","",SUMIFS(Transactions!$G$10:$G$1009,Transactions!$D$10:$D$1009,$B34,Transactions!$B$10:$B$1009,"&gt;="&amp;DATE(2027,12,1),Transactions!$B$10:$B$1009,"&lt;"&amp;DATE(2027,13,1)))</f>
        <v/>
      </c>
      <c r="O34" s="32">
        <f>IF($B34="","",SUM(C34:N34))</f>
        <v/>
      </c>
    </row>
    <row r="35" hidden="1">
      <c r="B35" s="30">
        <f>IF(INDEX(Categories!$C$6:$C$40,29)="Income",Categories!$B$34,"")</f>
        <v/>
      </c>
      <c r="C35" s="31">
        <f>IF($B35="","",SUMIFS(Transactions!$G$10:$G$1009,Transactions!$D$10:$D$1009,$B35,Transactions!$B$10:$B$1009,"&gt;="&amp;DATE(2027,1,1),Transactions!$B$10:$B$1009,"&lt;"&amp;DATE(2027,2,1)))</f>
        <v/>
      </c>
      <c r="D35" s="31">
        <f>IF($B35="","",SUMIFS(Transactions!$G$10:$G$1009,Transactions!$D$10:$D$1009,$B35,Transactions!$B$10:$B$1009,"&gt;="&amp;DATE(2027,2,1),Transactions!$B$10:$B$1009,"&lt;"&amp;DATE(2027,3,1)))</f>
        <v/>
      </c>
      <c r="E35" s="31">
        <f>IF($B35="","",SUMIFS(Transactions!$G$10:$G$1009,Transactions!$D$10:$D$1009,$B35,Transactions!$B$10:$B$1009,"&gt;="&amp;DATE(2027,3,1),Transactions!$B$10:$B$1009,"&lt;"&amp;DATE(2027,4,1)))</f>
        <v/>
      </c>
      <c r="F35" s="31">
        <f>IF($B35="","",SUMIFS(Transactions!$G$10:$G$1009,Transactions!$D$10:$D$1009,$B35,Transactions!$B$10:$B$1009,"&gt;="&amp;DATE(2027,4,1),Transactions!$B$10:$B$1009,"&lt;"&amp;DATE(2027,5,1)))</f>
        <v/>
      </c>
      <c r="G35" s="31">
        <f>IF($B35="","",SUMIFS(Transactions!$G$10:$G$1009,Transactions!$D$10:$D$1009,$B35,Transactions!$B$10:$B$1009,"&gt;="&amp;DATE(2027,5,1),Transactions!$B$10:$B$1009,"&lt;"&amp;DATE(2027,6,1)))</f>
        <v/>
      </c>
      <c r="H35" s="31">
        <f>IF($B35="","",SUMIFS(Transactions!$G$10:$G$1009,Transactions!$D$10:$D$1009,$B35,Transactions!$B$10:$B$1009,"&gt;="&amp;DATE(2027,6,1),Transactions!$B$10:$B$1009,"&lt;"&amp;DATE(2027,7,1)))</f>
        <v/>
      </c>
      <c r="I35" s="31">
        <f>IF($B35="","",SUMIFS(Transactions!$G$10:$G$1009,Transactions!$D$10:$D$1009,$B35,Transactions!$B$10:$B$1009,"&gt;="&amp;DATE(2027,7,1),Transactions!$B$10:$B$1009,"&lt;"&amp;DATE(2027,8,1)))</f>
        <v/>
      </c>
      <c r="J35" s="31">
        <f>IF($B35="","",SUMIFS(Transactions!$G$10:$G$1009,Transactions!$D$10:$D$1009,$B35,Transactions!$B$10:$B$1009,"&gt;="&amp;DATE(2027,8,1),Transactions!$B$10:$B$1009,"&lt;"&amp;DATE(2027,9,1)))</f>
        <v/>
      </c>
      <c r="K35" s="31">
        <f>IF($B35="","",SUMIFS(Transactions!$G$10:$G$1009,Transactions!$D$10:$D$1009,$B35,Transactions!$B$10:$B$1009,"&gt;="&amp;DATE(2027,9,1),Transactions!$B$10:$B$1009,"&lt;"&amp;DATE(2027,10,1)))</f>
        <v/>
      </c>
      <c r="L35" s="31">
        <f>IF($B35="","",SUMIFS(Transactions!$G$10:$G$1009,Transactions!$D$10:$D$1009,$B35,Transactions!$B$10:$B$1009,"&gt;="&amp;DATE(2027,10,1),Transactions!$B$10:$B$1009,"&lt;"&amp;DATE(2027,11,1)))</f>
        <v/>
      </c>
      <c r="M35" s="31">
        <f>IF($B35="","",SUMIFS(Transactions!$G$10:$G$1009,Transactions!$D$10:$D$1009,$B35,Transactions!$B$10:$B$1009,"&gt;="&amp;DATE(2027,11,1),Transactions!$B$10:$B$1009,"&lt;"&amp;DATE(2027,12,1)))</f>
        <v/>
      </c>
      <c r="N35" s="31">
        <f>IF($B35="","",SUMIFS(Transactions!$G$10:$G$1009,Transactions!$D$10:$D$1009,$B35,Transactions!$B$10:$B$1009,"&gt;="&amp;DATE(2027,12,1),Transactions!$B$10:$B$1009,"&lt;"&amp;DATE(2027,13,1)))</f>
        <v/>
      </c>
      <c r="O35" s="32">
        <f>IF($B35="","",SUM(C35:N35))</f>
        <v/>
      </c>
    </row>
    <row r="36" hidden="1">
      <c r="B36" s="30">
        <f>IF(INDEX(Categories!$C$6:$C$40,30)="Income",Categories!$B$35,"")</f>
        <v/>
      </c>
      <c r="C36" s="31">
        <f>IF($B36="","",SUMIFS(Transactions!$G$10:$G$1009,Transactions!$D$10:$D$1009,$B36,Transactions!$B$10:$B$1009,"&gt;="&amp;DATE(2027,1,1),Transactions!$B$10:$B$1009,"&lt;"&amp;DATE(2027,2,1)))</f>
        <v/>
      </c>
      <c r="D36" s="31">
        <f>IF($B36="","",SUMIFS(Transactions!$G$10:$G$1009,Transactions!$D$10:$D$1009,$B36,Transactions!$B$10:$B$1009,"&gt;="&amp;DATE(2027,2,1),Transactions!$B$10:$B$1009,"&lt;"&amp;DATE(2027,3,1)))</f>
        <v/>
      </c>
      <c r="E36" s="31">
        <f>IF($B36="","",SUMIFS(Transactions!$G$10:$G$1009,Transactions!$D$10:$D$1009,$B36,Transactions!$B$10:$B$1009,"&gt;="&amp;DATE(2027,3,1),Transactions!$B$10:$B$1009,"&lt;"&amp;DATE(2027,4,1)))</f>
        <v/>
      </c>
      <c r="F36" s="31">
        <f>IF($B36="","",SUMIFS(Transactions!$G$10:$G$1009,Transactions!$D$10:$D$1009,$B36,Transactions!$B$10:$B$1009,"&gt;="&amp;DATE(2027,4,1),Transactions!$B$10:$B$1009,"&lt;"&amp;DATE(2027,5,1)))</f>
        <v/>
      </c>
      <c r="G36" s="31">
        <f>IF($B36="","",SUMIFS(Transactions!$G$10:$G$1009,Transactions!$D$10:$D$1009,$B36,Transactions!$B$10:$B$1009,"&gt;="&amp;DATE(2027,5,1),Transactions!$B$10:$B$1009,"&lt;"&amp;DATE(2027,6,1)))</f>
        <v/>
      </c>
      <c r="H36" s="31">
        <f>IF($B36="","",SUMIFS(Transactions!$G$10:$G$1009,Transactions!$D$10:$D$1009,$B36,Transactions!$B$10:$B$1009,"&gt;="&amp;DATE(2027,6,1),Transactions!$B$10:$B$1009,"&lt;"&amp;DATE(2027,7,1)))</f>
        <v/>
      </c>
      <c r="I36" s="31">
        <f>IF($B36="","",SUMIFS(Transactions!$G$10:$G$1009,Transactions!$D$10:$D$1009,$B36,Transactions!$B$10:$B$1009,"&gt;="&amp;DATE(2027,7,1),Transactions!$B$10:$B$1009,"&lt;"&amp;DATE(2027,8,1)))</f>
        <v/>
      </c>
      <c r="J36" s="31">
        <f>IF($B36="","",SUMIFS(Transactions!$G$10:$G$1009,Transactions!$D$10:$D$1009,$B36,Transactions!$B$10:$B$1009,"&gt;="&amp;DATE(2027,8,1),Transactions!$B$10:$B$1009,"&lt;"&amp;DATE(2027,9,1)))</f>
        <v/>
      </c>
      <c r="K36" s="31">
        <f>IF($B36="","",SUMIFS(Transactions!$G$10:$G$1009,Transactions!$D$10:$D$1009,$B36,Transactions!$B$10:$B$1009,"&gt;="&amp;DATE(2027,9,1),Transactions!$B$10:$B$1009,"&lt;"&amp;DATE(2027,10,1)))</f>
        <v/>
      </c>
      <c r="L36" s="31">
        <f>IF($B36="","",SUMIFS(Transactions!$G$10:$G$1009,Transactions!$D$10:$D$1009,$B36,Transactions!$B$10:$B$1009,"&gt;="&amp;DATE(2027,10,1),Transactions!$B$10:$B$1009,"&lt;"&amp;DATE(2027,11,1)))</f>
        <v/>
      </c>
      <c r="M36" s="31">
        <f>IF($B36="","",SUMIFS(Transactions!$G$10:$G$1009,Transactions!$D$10:$D$1009,$B36,Transactions!$B$10:$B$1009,"&gt;="&amp;DATE(2027,11,1),Transactions!$B$10:$B$1009,"&lt;"&amp;DATE(2027,12,1)))</f>
        <v/>
      </c>
      <c r="N36" s="31">
        <f>IF($B36="","",SUMIFS(Transactions!$G$10:$G$1009,Transactions!$D$10:$D$1009,$B36,Transactions!$B$10:$B$1009,"&gt;="&amp;DATE(2027,12,1),Transactions!$B$10:$B$1009,"&lt;"&amp;DATE(2027,13,1)))</f>
        <v/>
      </c>
      <c r="O36" s="32">
        <f>IF($B36="","",SUM(C36:N36))</f>
        <v/>
      </c>
    </row>
    <row r="37" hidden="1">
      <c r="B37" s="30">
        <f>IF(INDEX(Categories!$C$6:$C$40,31)="Income",Categories!$B$36,"")</f>
        <v/>
      </c>
      <c r="C37" s="31">
        <f>IF($B37="","",SUMIFS(Transactions!$G$10:$G$1009,Transactions!$D$10:$D$1009,$B37,Transactions!$B$10:$B$1009,"&gt;="&amp;DATE(2027,1,1),Transactions!$B$10:$B$1009,"&lt;"&amp;DATE(2027,2,1)))</f>
        <v/>
      </c>
      <c r="D37" s="31">
        <f>IF($B37="","",SUMIFS(Transactions!$G$10:$G$1009,Transactions!$D$10:$D$1009,$B37,Transactions!$B$10:$B$1009,"&gt;="&amp;DATE(2027,2,1),Transactions!$B$10:$B$1009,"&lt;"&amp;DATE(2027,3,1)))</f>
        <v/>
      </c>
      <c r="E37" s="31">
        <f>IF($B37="","",SUMIFS(Transactions!$G$10:$G$1009,Transactions!$D$10:$D$1009,$B37,Transactions!$B$10:$B$1009,"&gt;="&amp;DATE(2027,3,1),Transactions!$B$10:$B$1009,"&lt;"&amp;DATE(2027,4,1)))</f>
        <v/>
      </c>
      <c r="F37" s="31">
        <f>IF($B37="","",SUMIFS(Transactions!$G$10:$G$1009,Transactions!$D$10:$D$1009,$B37,Transactions!$B$10:$B$1009,"&gt;="&amp;DATE(2027,4,1),Transactions!$B$10:$B$1009,"&lt;"&amp;DATE(2027,5,1)))</f>
        <v/>
      </c>
      <c r="G37" s="31">
        <f>IF($B37="","",SUMIFS(Transactions!$G$10:$G$1009,Transactions!$D$10:$D$1009,$B37,Transactions!$B$10:$B$1009,"&gt;="&amp;DATE(2027,5,1),Transactions!$B$10:$B$1009,"&lt;"&amp;DATE(2027,6,1)))</f>
        <v/>
      </c>
      <c r="H37" s="31">
        <f>IF($B37="","",SUMIFS(Transactions!$G$10:$G$1009,Transactions!$D$10:$D$1009,$B37,Transactions!$B$10:$B$1009,"&gt;="&amp;DATE(2027,6,1),Transactions!$B$10:$B$1009,"&lt;"&amp;DATE(2027,7,1)))</f>
        <v/>
      </c>
      <c r="I37" s="31">
        <f>IF($B37="","",SUMIFS(Transactions!$G$10:$G$1009,Transactions!$D$10:$D$1009,$B37,Transactions!$B$10:$B$1009,"&gt;="&amp;DATE(2027,7,1),Transactions!$B$10:$B$1009,"&lt;"&amp;DATE(2027,8,1)))</f>
        <v/>
      </c>
      <c r="J37" s="31">
        <f>IF($B37="","",SUMIFS(Transactions!$G$10:$G$1009,Transactions!$D$10:$D$1009,$B37,Transactions!$B$10:$B$1009,"&gt;="&amp;DATE(2027,8,1),Transactions!$B$10:$B$1009,"&lt;"&amp;DATE(2027,9,1)))</f>
        <v/>
      </c>
      <c r="K37" s="31">
        <f>IF($B37="","",SUMIFS(Transactions!$G$10:$G$1009,Transactions!$D$10:$D$1009,$B37,Transactions!$B$10:$B$1009,"&gt;="&amp;DATE(2027,9,1),Transactions!$B$10:$B$1009,"&lt;"&amp;DATE(2027,10,1)))</f>
        <v/>
      </c>
      <c r="L37" s="31">
        <f>IF($B37="","",SUMIFS(Transactions!$G$10:$G$1009,Transactions!$D$10:$D$1009,$B37,Transactions!$B$10:$B$1009,"&gt;="&amp;DATE(2027,10,1),Transactions!$B$10:$B$1009,"&lt;"&amp;DATE(2027,11,1)))</f>
        <v/>
      </c>
      <c r="M37" s="31">
        <f>IF($B37="","",SUMIFS(Transactions!$G$10:$G$1009,Transactions!$D$10:$D$1009,$B37,Transactions!$B$10:$B$1009,"&gt;="&amp;DATE(2027,11,1),Transactions!$B$10:$B$1009,"&lt;"&amp;DATE(2027,12,1)))</f>
        <v/>
      </c>
      <c r="N37" s="31">
        <f>IF($B37="","",SUMIFS(Transactions!$G$10:$G$1009,Transactions!$D$10:$D$1009,$B37,Transactions!$B$10:$B$1009,"&gt;="&amp;DATE(2027,12,1),Transactions!$B$10:$B$1009,"&lt;"&amp;DATE(2027,13,1)))</f>
        <v/>
      </c>
      <c r="O37" s="32">
        <f>IF($B37="","",SUM(C37:N37))</f>
        <v/>
      </c>
    </row>
    <row r="38" hidden="1">
      <c r="B38" s="30">
        <f>IF(INDEX(Categories!$C$6:$C$40,32)="Income",Categories!$B$37,"")</f>
        <v/>
      </c>
      <c r="C38" s="31">
        <f>IF($B38="","",SUMIFS(Transactions!$G$10:$G$1009,Transactions!$D$10:$D$1009,$B38,Transactions!$B$10:$B$1009,"&gt;="&amp;DATE(2027,1,1),Transactions!$B$10:$B$1009,"&lt;"&amp;DATE(2027,2,1)))</f>
        <v/>
      </c>
      <c r="D38" s="31">
        <f>IF($B38="","",SUMIFS(Transactions!$G$10:$G$1009,Transactions!$D$10:$D$1009,$B38,Transactions!$B$10:$B$1009,"&gt;="&amp;DATE(2027,2,1),Transactions!$B$10:$B$1009,"&lt;"&amp;DATE(2027,3,1)))</f>
        <v/>
      </c>
      <c r="E38" s="31">
        <f>IF($B38="","",SUMIFS(Transactions!$G$10:$G$1009,Transactions!$D$10:$D$1009,$B38,Transactions!$B$10:$B$1009,"&gt;="&amp;DATE(2027,3,1),Transactions!$B$10:$B$1009,"&lt;"&amp;DATE(2027,4,1)))</f>
        <v/>
      </c>
      <c r="F38" s="31">
        <f>IF($B38="","",SUMIFS(Transactions!$G$10:$G$1009,Transactions!$D$10:$D$1009,$B38,Transactions!$B$10:$B$1009,"&gt;="&amp;DATE(2027,4,1),Transactions!$B$10:$B$1009,"&lt;"&amp;DATE(2027,5,1)))</f>
        <v/>
      </c>
      <c r="G38" s="31">
        <f>IF($B38="","",SUMIFS(Transactions!$G$10:$G$1009,Transactions!$D$10:$D$1009,$B38,Transactions!$B$10:$B$1009,"&gt;="&amp;DATE(2027,5,1),Transactions!$B$10:$B$1009,"&lt;"&amp;DATE(2027,6,1)))</f>
        <v/>
      </c>
      <c r="H38" s="31">
        <f>IF($B38="","",SUMIFS(Transactions!$G$10:$G$1009,Transactions!$D$10:$D$1009,$B38,Transactions!$B$10:$B$1009,"&gt;="&amp;DATE(2027,6,1),Transactions!$B$10:$B$1009,"&lt;"&amp;DATE(2027,7,1)))</f>
        <v/>
      </c>
      <c r="I38" s="31">
        <f>IF($B38="","",SUMIFS(Transactions!$G$10:$G$1009,Transactions!$D$10:$D$1009,$B38,Transactions!$B$10:$B$1009,"&gt;="&amp;DATE(2027,7,1),Transactions!$B$10:$B$1009,"&lt;"&amp;DATE(2027,8,1)))</f>
        <v/>
      </c>
      <c r="J38" s="31">
        <f>IF($B38="","",SUMIFS(Transactions!$G$10:$G$1009,Transactions!$D$10:$D$1009,$B38,Transactions!$B$10:$B$1009,"&gt;="&amp;DATE(2027,8,1),Transactions!$B$10:$B$1009,"&lt;"&amp;DATE(2027,9,1)))</f>
        <v/>
      </c>
      <c r="K38" s="31">
        <f>IF($B38="","",SUMIFS(Transactions!$G$10:$G$1009,Transactions!$D$10:$D$1009,$B38,Transactions!$B$10:$B$1009,"&gt;="&amp;DATE(2027,9,1),Transactions!$B$10:$B$1009,"&lt;"&amp;DATE(2027,10,1)))</f>
        <v/>
      </c>
      <c r="L38" s="31">
        <f>IF($B38="","",SUMIFS(Transactions!$G$10:$G$1009,Transactions!$D$10:$D$1009,$B38,Transactions!$B$10:$B$1009,"&gt;="&amp;DATE(2027,10,1),Transactions!$B$10:$B$1009,"&lt;"&amp;DATE(2027,11,1)))</f>
        <v/>
      </c>
      <c r="M38" s="31">
        <f>IF($B38="","",SUMIFS(Transactions!$G$10:$G$1009,Transactions!$D$10:$D$1009,$B38,Transactions!$B$10:$B$1009,"&gt;="&amp;DATE(2027,11,1),Transactions!$B$10:$B$1009,"&lt;"&amp;DATE(2027,12,1)))</f>
        <v/>
      </c>
      <c r="N38" s="31">
        <f>IF($B38="","",SUMIFS(Transactions!$G$10:$G$1009,Transactions!$D$10:$D$1009,$B38,Transactions!$B$10:$B$1009,"&gt;="&amp;DATE(2027,12,1),Transactions!$B$10:$B$1009,"&lt;"&amp;DATE(2027,13,1)))</f>
        <v/>
      </c>
      <c r="O38" s="32">
        <f>IF($B38="","",SUM(C38:N38))</f>
        <v/>
      </c>
    </row>
    <row r="39" hidden="1">
      <c r="B39" s="30">
        <f>IF(INDEX(Categories!$C$6:$C$40,33)="Income",Categories!$B$38,"")</f>
        <v/>
      </c>
      <c r="C39" s="31">
        <f>IF($B39="","",SUMIFS(Transactions!$G$10:$G$1009,Transactions!$D$10:$D$1009,$B39,Transactions!$B$10:$B$1009,"&gt;="&amp;DATE(2027,1,1),Transactions!$B$10:$B$1009,"&lt;"&amp;DATE(2027,2,1)))</f>
        <v/>
      </c>
      <c r="D39" s="31">
        <f>IF($B39="","",SUMIFS(Transactions!$G$10:$G$1009,Transactions!$D$10:$D$1009,$B39,Transactions!$B$10:$B$1009,"&gt;="&amp;DATE(2027,2,1),Transactions!$B$10:$B$1009,"&lt;"&amp;DATE(2027,3,1)))</f>
        <v/>
      </c>
      <c r="E39" s="31">
        <f>IF($B39="","",SUMIFS(Transactions!$G$10:$G$1009,Transactions!$D$10:$D$1009,$B39,Transactions!$B$10:$B$1009,"&gt;="&amp;DATE(2027,3,1),Transactions!$B$10:$B$1009,"&lt;"&amp;DATE(2027,4,1)))</f>
        <v/>
      </c>
      <c r="F39" s="31">
        <f>IF($B39="","",SUMIFS(Transactions!$G$10:$G$1009,Transactions!$D$10:$D$1009,$B39,Transactions!$B$10:$B$1009,"&gt;="&amp;DATE(2027,4,1),Transactions!$B$10:$B$1009,"&lt;"&amp;DATE(2027,5,1)))</f>
        <v/>
      </c>
      <c r="G39" s="31">
        <f>IF($B39="","",SUMIFS(Transactions!$G$10:$G$1009,Transactions!$D$10:$D$1009,$B39,Transactions!$B$10:$B$1009,"&gt;="&amp;DATE(2027,5,1),Transactions!$B$10:$B$1009,"&lt;"&amp;DATE(2027,6,1)))</f>
        <v/>
      </c>
      <c r="H39" s="31">
        <f>IF($B39="","",SUMIFS(Transactions!$G$10:$G$1009,Transactions!$D$10:$D$1009,$B39,Transactions!$B$10:$B$1009,"&gt;="&amp;DATE(2027,6,1),Transactions!$B$10:$B$1009,"&lt;"&amp;DATE(2027,7,1)))</f>
        <v/>
      </c>
      <c r="I39" s="31">
        <f>IF($B39="","",SUMIFS(Transactions!$G$10:$G$1009,Transactions!$D$10:$D$1009,$B39,Transactions!$B$10:$B$1009,"&gt;="&amp;DATE(2027,7,1),Transactions!$B$10:$B$1009,"&lt;"&amp;DATE(2027,8,1)))</f>
        <v/>
      </c>
      <c r="J39" s="31">
        <f>IF($B39="","",SUMIFS(Transactions!$G$10:$G$1009,Transactions!$D$10:$D$1009,$B39,Transactions!$B$10:$B$1009,"&gt;="&amp;DATE(2027,8,1),Transactions!$B$10:$B$1009,"&lt;"&amp;DATE(2027,9,1)))</f>
        <v/>
      </c>
      <c r="K39" s="31">
        <f>IF($B39="","",SUMIFS(Transactions!$G$10:$G$1009,Transactions!$D$10:$D$1009,$B39,Transactions!$B$10:$B$1009,"&gt;="&amp;DATE(2027,9,1),Transactions!$B$10:$B$1009,"&lt;"&amp;DATE(2027,10,1)))</f>
        <v/>
      </c>
      <c r="L39" s="31">
        <f>IF($B39="","",SUMIFS(Transactions!$G$10:$G$1009,Transactions!$D$10:$D$1009,$B39,Transactions!$B$10:$B$1009,"&gt;="&amp;DATE(2027,10,1),Transactions!$B$10:$B$1009,"&lt;"&amp;DATE(2027,11,1)))</f>
        <v/>
      </c>
      <c r="M39" s="31">
        <f>IF($B39="","",SUMIFS(Transactions!$G$10:$G$1009,Transactions!$D$10:$D$1009,$B39,Transactions!$B$10:$B$1009,"&gt;="&amp;DATE(2027,11,1),Transactions!$B$10:$B$1009,"&lt;"&amp;DATE(2027,12,1)))</f>
        <v/>
      </c>
      <c r="N39" s="31">
        <f>IF($B39="","",SUMIFS(Transactions!$G$10:$G$1009,Transactions!$D$10:$D$1009,$B39,Transactions!$B$10:$B$1009,"&gt;="&amp;DATE(2027,12,1),Transactions!$B$10:$B$1009,"&lt;"&amp;DATE(2027,13,1)))</f>
        <v/>
      </c>
      <c r="O39" s="32">
        <f>IF($B39="","",SUM(C39:N39))</f>
        <v/>
      </c>
    </row>
    <row r="40" hidden="1">
      <c r="B40" s="30">
        <f>IF(INDEX(Categories!$C$6:$C$40,34)="Income",Categories!$B$39,"")</f>
        <v/>
      </c>
      <c r="C40" s="31">
        <f>IF($B40="","",SUMIFS(Transactions!$G$10:$G$1009,Transactions!$D$10:$D$1009,$B40,Transactions!$B$10:$B$1009,"&gt;="&amp;DATE(2027,1,1),Transactions!$B$10:$B$1009,"&lt;"&amp;DATE(2027,2,1)))</f>
        <v/>
      </c>
      <c r="D40" s="31">
        <f>IF($B40="","",SUMIFS(Transactions!$G$10:$G$1009,Transactions!$D$10:$D$1009,$B40,Transactions!$B$10:$B$1009,"&gt;="&amp;DATE(2027,2,1),Transactions!$B$10:$B$1009,"&lt;"&amp;DATE(2027,3,1)))</f>
        <v/>
      </c>
      <c r="E40" s="31">
        <f>IF($B40="","",SUMIFS(Transactions!$G$10:$G$1009,Transactions!$D$10:$D$1009,$B40,Transactions!$B$10:$B$1009,"&gt;="&amp;DATE(2027,3,1),Transactions!$B$10:$B$1009,"&lt;"&amp;DATE(2027,4,1)))</f>
        <v/>
      </c>
      <c r="F40" s="31">
        <f>IF($B40="","",SUMIFS(Transactions!$G$10:$G$1009,Transactions!$D$10:$D$1009,$B40,Transactions!$B$10:$B$1009,"&gt;="&amp;DATE(2027,4,1),Transactions!$B$10:$B$1009,"&lt;"&amp;DATE(2027,5,1)))</f>
        <v/>
      </c>
      <c r="G40" s="31">
        <f>IF($B40="","",SUMIFS(Transactions!$G$10:$G$1009,Transactions!$D$10:$D$1009,$B40,Transactions!$B$10:$B$1009,"&gt;="&amp;DATE(2027,5,1),Transactions!$B$10:$B$1009,"&lt;"&amp;DATE(2027,6,1)))</f>
        <v/>
      </c>
      <c r="H40" s="31">
        <f>IF($B40="","",SUMIFS(Transactions!$G$10:$G$1009,Transactions!$D$10:$D$1009,$B40,Transactions!$B$10:$B$1009,"&gt;="&amp;DATE(2027,6,1),Transactions!$B$10:$B$1009,"&lt;"&amp;DATE(2027,7,1)))</f>
        <v/>
      </c>
      <c r="I40" s="31">
        <f>IF($B40="","",SUMIFS(Transactions!$G$10:$G$1009,Transactions!$D$10:$D$1009,$B40,Transactions!$B$10:$B$1009,"&gt;="&amp;DATE(2027,7,1),Transactions!$B$10:$B$1009,"&lt;"&amp;DATE(2027,8,1)))</f>
        <v/>
      </c>
      <c r="J40" s="31">
        <f>IF($B40="","",SUMIFS(Transactions!$G$10:$G$1009,Transactions!$D$10:$D$1009,$B40,Transactions!$B$10:$B$1009,"&gt;="&amp;DATE(2027,8,1),Transactions!$B$10:$B$1009,"&lt;"&amp;DATE(2027,9,1)))</f>
        <v/>
      </c>
      <c r="K40" s="31">
        <f>IF($B40="","",SUMIFS(Transactions!$G$10:$G$1009,Transactions!$D$10:$D$1009,$B40,Transactions!$B$10:$B$1009,"&gt;="&amp;DATE(2027,9,1),Transactions!$B$10:$B$1009,"&lt;"&amp;DATE(2027,10,1)))</f>
        <v/>
      </c>
      <c r="L40" s="31">
        <f>IF($B40="","",SUMIFS(Transactions!$G$10:$G$1009,Transactions!$D$10:$D$1009,$B40,Transactions!$B$10:$B$1009,"&gt;="&amp;DATE(2027,10,1),Transactions!$B$10:$B$1009,"&lt;"&amp;DATE(2027,11,1)))</f>
        <v/>
      </c>
      <c r="M40" s="31">
        <f>IF($B40="","",SUMIFS(Transactions!$G$10:$G$1009,Transactions!$D$10:$D$1009,$B40,Transactions!$B$10:$B$1009,"&gt;="&amp;DATE(2027,11,1),Transactions!$B$10:$B$1009,"&lt;"&amp;DATE(2027,12,1)))</f>
        <v/>
      </c>
      <c r="N40" s="31">
        <f>IF($B40="","",SUMIFS(Transactions!$G$10:$G$1009,Transactions!$D$10:$D$1009,$B40,Transactions!$B$10:$B$1009,"&gt;="&amp;DATE(2027,12,1),Transactions!$B$10:$B$1009,"&lt;"&amp;DATE(2027,13,1)))</f>
        <v/>
      </c>
      <c r="O40" s="32">
        <f>IF($B40="","",SUM(C40:N40))</f>
        <v/>
      </c>
    </row>
    <row r="41" hidden="1">
      <c r="B41" s="30">
        <f>IF(INDEX(Categories!$C$6:$C$40,35)="Income",Categories!$B$40,"")</f>
        <v/>
      </c>
      <c r="C41" s="31">
        <f>IF($B41="","",SUMIFS(Transactions!$G$10:$G$1009,Transactions!$D$10:$D$1009,$B41,Transactions!$B$10:$B$1009,"&gt;="&amp;DATE(2027,1,1),Transactions!$B$10:$B$1009,"&lt;"&amp;DATE(2027,2,1)))</f>
        <v/>
      </c>
      <c r="D41" s="31">
        <f>IF($B41="","",SUMIFS(Transactions!$G$10:$G$1009,Transactions!$D$10:$D$1009,$B41,Transactions!$B$10:$B$1009,"&gt;="&amp;DATE(2027,2,1),Transactions!$B$10:$B$1009,"&lt;"&amp;DATE(2027,3,1)))</f>
        <v/>
      </c>
      <c r="E41" s="31">
        <f>IF($B41="","",SUMIFS(Transactions!$G$10:$G$1009,Transactions!$D$10:$D$1009,$B41,Transactions!$B$10:$B$1009,"&gt;="&amp;DATE(2027,3,1),Transactions!$B$10:$B$1009,"&lt;"&amp;DATE(2027,4,1)))</f>
        <v/>
      </c>
      <c r="F41" s="31">
        <f>IF($B41="","",SUMIFS(Transactions!$G$10:$G$1009,Transactions!$D$10:$D$1009,$B41,Transactions!$B$10:$B$1009,"&gt;="&amp;DATE(2027,4,1),Transactions!$B$10:$B$1009,"&lt;"&amp;DATE(2027,5,1)))</f>
        <v/>
      </c>
      <c r="G41" s="31">
        <f>IF($B41="","",SUMIFS(Transactions!$G$10:$G$1009,Transactions!$D$10:$D$1009,$B41,Transactions!$B$10:$B$1009,"&gt;="&amp;DATE(2027,5,1),Transactions!$B$10:$B$1009,"&lt;"&amp;DATE(2027,6,1)))</f>
        <v/>
      </c>
      <c r="H41" s="31">
        <f>IF($B41="","",SUMIFS(Transactions!$G$10:$G$1009,Transactions!$D$10:$D$1009,$B41,Transactions!$B$10:$B$1009,"&gt;="&amp;DATE(2027,6,1),Transactions!$B$10:$B$1009,"&lt;"&amp;DATE(2027,7,1)))</f>
        <v/>
      </c>
      <c r="I41" s="31">
        <f>IF($B41="","",SUMIFS(Transactions!$G$10:$G$1009,Transactions!$D$10:$D$1009,$B41,Transactions!$B$10:$B$1009,"&gt;="&amp;DATE(2027,7,1),Transactions!$B$10:$B$1009,"&lt;"&amp;DATE(2027,8,1)))</f>
        <v/>
      </c>
      <c r="J41" s="31">
        <f>IF($B41="","",SUMIFS(Transactions!$G$10:$G$1009,Transactions!$D$10:$D$1009,$B41,Transactions!$B$10:$B$1009,"&gt;="&amp;DATE(2027,8,1),Transactions!$B$10:$B$1009,"&lt;"&amp;DATE(2027,9,1)))</f>
        <v/>
      </c>
      <c r="K41" s="31">
        <f>IF($B41="","",SUMIFS(Transactions!$G$10:$G$1009,Transactions!$D$10:$D$1009,$B41,Transactions!$B$10:$B$1009,"&gt;="&amp;DATE(2027,9,1),Transactions!$B$10:$B$1009,"&lt;"&amp;DATE(2027,10,1)))</f>
        <v/>
      </c>
      <c r="L41" s="31">
        <f>IF($B41="","",SUMIFS(Transactions!$G$10:$G$1009,Transactions!$D$10:$D$1009,$B41,Transactions!$B$10:$B$1009,"&gt;="&amp;DATE(2027,10,1),Transactions!$B$10:$B$1009,"&lt;"&amp;DATE(2027,11,1)))</f>
        <v/>
      </c>
      <c r="M41" s="31">
        <f>IF($B41="","",SUMIFS(Transactions!$G$10:$G$1009,Transactions!$D$10:$D$1009,$B41,Transactions!$B$10:$B$1009,"&gt;="&amp;DATE(2027,11,1),Transactions!$B$10:$B$1009,"&lt;"&amp;DATE(2027,12,1)))</f>
        <v/>
      </c>
      <c r="N41" s="31">
        <f>IF($B41="","",SUMIFS(Transactions!$G$10:$G$1009,Transactions!$D$10:$D$1009,$B41,Transactions!$B$10:$B$1009,"&gt;="&amp;DATE(2027,12,1),Transactions!$B$10:$B$1009,"&lt;"&amp;DATE(2027,13,1)))</f>
        <v/>
      </c>
      <c r="O41" s="32">
        <f>IF($B41="","",SUM(C41:N41))</f>
        <v/>
      </c>
    </row>
    <row r="42">
      <c r="B42" s="33" t="inlineStr">
        <is>
          <t>Total income</t>
        </is>
      </c>
      <c r="C42" s="34">
        <f>SUM(C7:C41)</f>
        <v/>
      </c>
      <c r="D42" s="34">
        <f>SUM(D7:D41)</f>
        <v/>
      </c>
      <c r="E42" s="34">
        <f>SUM(E7:E41)</f>
        <v/>
      </c>
      <c r="F42" s="34">
        <f>SUM(F7:F41)</f>
        <v/>
      </c>
      <c r="G42" s="34">
        <f>SUM(G7:G41)</f>
        <v/>
      </c>
      <c r="H42" s="34">
        <f>SUM(H7:H41)</f>
        <v/>
      </c>
      <c r="I42" s="34">
        <f>SUM(I7:I41)</f>
        <v/>
      </c>
      <c r="J42" s="34">
        <f>SUM(J7:J41)</f>
        <v/>
      </c>
      <c r="K42" s="34">
        <f>SUM(K7:K41)</f>
        <v/>
      </c>
      <c r="L42" s="34">
        <f>SUM(L7:L41)</f>
        <v/>
      </c>
      <c r="M42" s="34">
        <f>SUM(M7:M41)</f>
        <v/>
      </c>
      <c r="N42" s="34">
        <f>SUM(N7:N41)</f>
        <v/>
      </c>
      <c r="O42" s="34">
        <f>SUM(O7:O41)</f>
        <v/>
      </c>
    </row>
    <row r="44">
      <c r="B44" s="35" t="inlineStr">
        <is>
          <t>EXPENSES</t>
        </is>
      </c>
    </row>
    <row r="45" hidden="1">
      <c r="B45" s="30">
        <f>IF(INDEX(Categories!$C$6:$C$40,1)="Expense",Categories!$B$6,"")</f>
        <v/>
      </c>
      <c r="C45" s="31">
        <f>IF($B45="","",SUMIFS(Transactions!$G$10:$G$1009,Transactions!$D$10:$D$1009,$B45,Transactions!$B$10:$B$1009,"&gt;="&amp;DATE(2027,1,1),Transactions!$B$10:$B$1009,"&lt;"&amp;DATE(2027,2,1)))</f>
        <v/>
      </c>
      <c r="D45" s="31">
        <f>IF($B45="","",SUMIFS(Transactions!$G$10:$G$1009,Transactions!$D$10:$D$1009,$B45,Transactions!$B$10:$B$1009,"&gt;="&amp;DATE(2027,2,1),Transactions!$B$10:$B$1009,"&lt;"&amp;DATE(2027,3,1)))</f>
        <v/>
      </c>
      <c r="E45" s="31">
        <f>IF($B45="","",SUMIFS(Transactions!$G$10:$G$1009,Transactions!$D$10:$D$1009,$B45,Transactions!$B$10:$B$1009,"&gt;="&amp;DATE(2027,3,1),Transactions!$B$10:$B$1009,"&lt;"&amp;DATE(2027,4,1)))</f>
        <v/>
      </c>
      <c r="F45" s="31">
        <f>IF($B45="","",SUMIFS(Transactions!$G$10:$G$1009,Transactions!$D$10:$D$1009,$B45,Transactions!$B$10:$B$1009,"&gt;="&amp;DATE(2027,4,1),Transactions!$B$10:$B$1009,"&lt;"&amp;DATE(2027,5,1)))</f>
        <v/>
      </c>
      <c r="G45" s="31">
        <f>IF($B45="","",SUMIFS(Transactions!$G$10:$G$1009,Transactions!$D$10:$D$1009,$B45,Transactions!$B$10:$B$1009,"&gt;="&amp;DATE(2027,5,1),Transactions!$B$10:$B$1009,"&lt;"&amp;DATE(2027,6,1)))</f>
        <v/>
      </c>
      <c r="H45" s="31">
        <f>IF($B45="","",SUMIFS(Transactions!$G$10:$G$1009,Transactions!$D$10:$D$1009,$B45,Transactions!$B$10:$B$1009,"&gt;="&amp;DATE(2027,6,1),Transactions!$B$10:$B$1009,"&lt;"&amp;DATE(2027,7,1)))</f>
        <v/>
      </c>
      <c r="I45" s="31">
        <f>IF($B45="","",SUMIFS(Transactions!$G$10:$G$1009,Transactions!$D$10:$D$1009,$B45,Transactions!$B$10:$B$1009,"&gt;="&amp;DATE(2027,7,1),Transactions!$B$10:$B$1009,"&lt;"&amp;DATE(2027,8,1)))</f>
        <v/>
      </c>
      <c r="J45" s="31">
        <f>IF($B45="","",SUMIFS(Transactions!$G$10:$G$1009,Transactions!$D$10:$D$1009,$B45,Transactions!$B$10:$B$1009,"&gt;="&amp;DATE(2027,8,1),Transactions!$B$10:$B$1009,"&lt;"&amp;DATE(2027,9,1)))</f>
        <v/>
      </c>
      <c r="K45" s="31">
        <f>IF($B45="","",SUMIFS(Transactions!$G$10:$G$1009,Transactions!$D$10:$D$1009,$B45,Transactions!$B$10:$B$1009,"&gt;="&amp;DATE(2027,9,1),Transactions!$B$10:$B$1009,"&lt;"&amp;DATE(2027,10,1)))</f>
        <v/>
      </c>
      <c r="L45" s="31">
        <f>IF($B45="","",SUMIFS(Transactions!$G$10:$G$1009,Transactions!$D$10:$D$1009,$B45,Transactions!$B$10:$B$1009,"&gt;="&amp;DATE(2027,10,1),Transactions!$B$10:$B$1009,"&lt;"&amp;DATE(2027,11,1)))</f>
        <v/>
      </c>
      <c r="M45" s="31">
        <f>IF($B45="","",SUMIFS(Transactions!$G$10:$G$1009,Transactions!$D$10:$D$1009,$B45,Transactions!$B$10:$B$1009,"&gt;="&amp;DATE(2027,11,1),Transactions!$B$10:$B$1009,"&lt;"&amp;DATE(2027,12,1)))</f>
        <v/>
      </c>
      <c r="N45" s="31">
        <f>IF($B45="","",SUMIFS(Transactions!$G$10:$G$1009,Transactions!$D$10:$D$1009,$B45,Transactions!$B$10:$B$1009,"&gt;="&amp;DATE(2027,12,1),Transactions!$B$10:$B$1009,"&lt;"&amp;DATE(2027,13,1)))</f>
        <v/>
      </c>
      <c r="O45" s="32">
        <f>IF($B45="","",SUM(C45:N45))</f>
        <v/>
      </c>
    </row>
    <row r="46" hidden="1">
      <c r="B46" s="30">
        <f>IF(INDEX(Categories!$C$6:$C$40,2)="Expense",Categories!$B$7,"")</f>
        <v/>
      </c>
      <c r="C46" s="31">
        <f>IF($B46="","",SUMIFS(Transactions!$G$10:$G$1009,Transactions!$D$10:$D$1009,$B46,Transactions!$B$10:$B$1009,"&gt;="&amp;DATE(2027,1,1),Transactions!$B$10:$B$1009,"&lt;"&amp;DATE(2027,2,1)))</f>
        <v/>
      </c>
      <c r="D46" s="31">
        <f>IF($B46="","",SUMIFS(Transactions!$G$10:$G$1009,Transactions!$D$10:$D$1009,$B46,Transactions!$B$10:$B$1009,"&gt;="&amp;DATE(2027,2,1),Transactions!$B$10:$B$1009,"&lt;"&amp;DATE(2027,3,1)))</f>
        <v/>
      </c>
      <c r="E46" s="31">
        <f>IF($B46="","",SUMIFS(Transactions!$G$10:$G$1009,Transactions!$D$10:$D$1009,$B46,Transactions!$B$10:$B$1009,"&gt;="&amp;DATE(2027,3,1),Transactions!$B$10:$B$1009,"&lt;"&amp;DATE(2027,4,1)))</f>
        <v/>
      </c>
      <c r="F46" s="31">
        <f>IF($B46="","",SUMIFS(Transactions!$G$10:$G$1009,Transactions!$D$10:$D$1009,$B46,Transactions!$B$10:$B$1009,"&gt;="&amp;DATE(2027,4,1),Transactions!$B$10:$B$1009,"&lt;"&amp;DATE(2027,5,1)))</f>
        <v/>
      </c>
      <c r="G46" s="31">
        <f>IF($B46="","",SUMIFS(Transactions!$G$10:$G$1009,Transactions!$D$10:$D$1009,$B46,Transactions!$B$10:$B$1009,"&gt;="&amp;DATE(2027,5,1),Transactions!$B$10:$B$1009,"&lt;"&amp;DATE(2027,6,1)))</f>
        <v/>
      </c>
      <c r="H46" s="31">
        <f>IF($B46="","",SUMIFS(Transactions!$G$10:$G$1009,Transactions!$D$10:$D$1009,$B46,Transactions!$B$10:$B$1009,"&gt;="&amp;DATE(2027,6,1),Transactions!$B$10:$B$1009,"&lt;"&amp;DATE(2027,7,1)))</f>
        <v/>
      </c>
      <c r="I46" s="31">
        <f>IF($B46="","",SUMIFS(Transactions!$G$10:$G$1009,Transactions!$D$10:$D$1009,$B46,Transactions!$B$10:$B$1009,"&gt;="&amp;DATE(2027,7,1),Transactions!$B$10:$B$1009,"&lt;"&amp;DATE(2027,8,1)))</f>
        <v/>
      </c>
      <c r="J46" s="31">
        <f>IF($B46="","",SUMIFS(Transactions!$G$10:$G$1009,Transactions!$D$10:$D$1009,$B46,Transactions!$B$10:$B$1009,"&gt;="&amp;DATE(2027,8,1),Transactions!$B$10:$B$1009,"&lt;"&amp;DATE(2027,9,1)))</f>
        <v/>
      </c>
      <c r="K46" s="31">
        <f>IF($B46="","",SUMIFS(Transactions!$G$10:$G$1009,Transactions!$D$10:$D$1009,$B46,Transactions!$B$10:$B$1009,"&gt;="&amp;DATE(2027,9,1),Transactions!$B$10:$B$1009,"&lt;"&amp;DATE(2027,10,1)))</f>
        <v/>
      </c>
      <c r="L46" s="31">
        <f>IF($B46="","",SUMIFS(Transactions!$G$10:$G$1009,Transactions!$D$10:$D$1009,$B46,Transactions!$B$10:$B$1009,"&gt;="&amp;DATE(2027,10,1),Transactions!$B$10:$B$1009,"&lt;"&amp;DATE(2027,11,1)))</f>
        <v/>
      </c>
      <c r="M46" s="31">
        <f>IF($B46="","",SUMIFS(Transactions!$G$10:$G$1009,Transactions!$D$10:$D$1009,$B46,Transactions!$B$10:$B$1009,"&gt;="&amp;DATE(2027,11,1),Transactions!$B$10:$B$1009,"&lt;"&amp;DATE(2027,12,1)))</f>
        <v/>
      </c>
      <c r="N46" s="31">
        <f>IF($B46="","",SUMIFS(Transactions!$G$10:$G$1009,Transactions!$D$10:$D$1009,$B46,Transactions!$B$10:$B$1009,"&gt;="&amp;DATE(2027,12,1),Transactions!$B$10:$B$1009,"&lt;"&amp;DATE(2027,13,1)))</f>
        <v/>
      </c>
      <c r="O46" s="32">
        <f>IF($B46="","",SUM(C46:N46))</f>
        <v/>
      </c>
    </row>
    <row r="47" hidden="1">
      <c r="B47" s="30">
        <f>IF(INDEX(Categories!$C$6:$C$40,3)="Expense",Categories!$B$8,"")</f>
        <v/>
      </c>
      <c r="C47" s="31">
        <f>IF($B47="","",SUMIFS(Transactions!$G$10:$G$1009,Transactions!$D$10:$D$1009,$B47,Transactions!$B$10:$B$1009,"&gt;="&amp;DATE(2027,1,1),Transactions!$B$10:$B$1009,"&lt;"&amp;DATE(2027,2,1)))</f>
        <v/>
      </c>
      <c r="D47" s="31">
        <f>IF($B47="","",SUMIFS(Transactions!$G$10:$G$1009,Transactions!$D$10:$D$1009,$B47,Transactions!$B$10:$B$1009,"&gt;="&amp;DATE(2027,2,1),Transactions!$B$10:$B$1009,"&lt;"&amp;DATE(2027,3,1)))</f>
        <v/>
      </c>
      <c r="E47" s="31">
        <f>IF($B47="","",SUMIFS(Transactions!$G$10:$G$1009,Transactions!$D$10:$D$1009,$B47,Transactions!$B$10:$B$1009,"&gt;="&amp;DATE(2027,3,1),Transactions!$B$10:$B$1009,"&lt;"&amp;DATE(2027,4,1)))</f>
        <v/>
      </c>
      <c r="F47" s="31">
        <f>IF($B47="","",SUMIFS(Transactions!$G$10:$G$1009,Transactions!$D$10:$D$1009,$B47,Transactions!$B$10:$B$1009,"&gt;="&amp;DATE(2027,4,1),Transactions!$B$10:$B$1009,"&lt;"&amp;DATE(2027,5,1)))</f>
        <v/>
      </c>
      <c r="G47" s="31">
        <f>IF($B47="","",SUMIFS(Transactions!$G$10:$G$1009,Transactions!$D$10:$D$1009,$B47,Transactions!$B$10:$B$1009,"&gt;="&amp;DATE(2027,5,1),Transactions!$B$10:$B$1009,"&lt;"&amp;DATE(2027,6,1)))</f>
        <v/>
      </c>
      <c r="H47" s="31">
        <f>IF($B47="","",SUMIFS(Transactions!$G$10:$G$1009,Transactions!$D$10:$D$1009,$B47,Transactions!$B$10:$B$1009,"&gt;="&amp;DATE(2027,6,1),Transactions!$B$10:$B$1009,"&lt;"&amp;DATE(2027,7,1)))</f>
        <v/>
      </c>
      <c r="I47" s="31">
        <f>IF($B47="","",SUMIFS(Transactions!$G$10:$G$1009,Transactions!$D$10:$D$1009,$B47,Transactions!$B$10:$B$1009,"&gt;="&amp;DATE(2027,7,1),Transactions!$B$10:$B$1009,"&lt;"&amp;DATE(2027,8,1)))</f>
        <v/>
      </c>
      <c r="J47" s="31">
        <f>IF($B47="","",SUMIFS(Transactions!$G$10:$G$1009,Transactions!$D$10:$D$1009,$B47,Transactions!$B$10:$B$1009,"&gt;="&amp;DATE(2027,8,1),Transactions!$B$10:$B$1009,"&lt;"&amp;DATE(2027,9,1)))</f>
        <v/>
      </c>
      <c r="K47" s="31">
        <f>IF($B47="","",SUMIFS(Transactions!$G$10:$G$1009,Transactions!$D$10:$D$1009,$B47,Transactions!$B$10:$B$1009,"&gt;="&amp;DATE(2027,9,1),Transactions!$B$10:$B$1009,"&lt;"&amp;DATE(2027,10,1)))</f>
        <v/>
      </c>
      <c r="L47" s="31">
        <f>IF($B47="","",SUMIFS(Transactions!$G$10:$G$1009,Transactions!$D$10:$D$1009,$B47,Transactions!$B$10:$B$1009,"&gt;="&amp;DATE(2027,10,1),Transactions!$B$10:$B$1009,"&lt;"&amp;DATE(2027,11,1)))</f>
        <v/>
      </c>
      <c r="M47" s="31">
        <f>IF($B47="","",SUMIFS(Transactions!$G$10:$G$1009,Transactions!$D$10:$D$1009,$B47,Transactions!$B$10:$B$1009,"&gt;="&amp;DATE(2027,11,1),Transactions!$B$10:$B$1009,"&lt;"&amp;DATE(2027,12,1)))</f>
        <v/>
      </c>
      <c r="N47" s="31">
        <f>IF($B47="","",SUMIFS(Transactions!$G$10:$G$1009,Transactions!$D$10:$D$1009,$B47,Transactions!$B$10:$B$1009,"&gt;="&amp;DATE(2027,12,1),Transactions!$B$10:$B$1009,"&lt;"&amp;DATE(2027,13,1)))</f>
        <v/>
      </c>
      <c r="O47" s="32">
        <f>IF($B47="","",SUM(C47:N47))</f>
        <v/>
      </c>
    </row>
    <row r="48">
      <c r="B48" s="30">
        <f>IF(INDEX(Categories!$C$6:$C$40,4)="Expense",Categories!$B$9,"")</f>
        <v/>
      </c>
      <c r="C48" s="31">
        <f>IF($B48="","",SUMIFS(Transactions!$G$10:$G$1009,Transactions!$D$10:$D$1009,$B48,Transactions!$B$10:$B$1009,"&gt;="&amp;DATE(2027,1,1),Transactions!$B$10:$B$1009,"&lt;"&amp;DATE(2027,2,1)))</f>
        <v/>
      </c>
      <c r="D48" s="31">
        <f>IF($B48="","",SUMIFS(Transactions!$G$10:$G$1009,Transactions!$D$10:$D$1009,$B48,Transactions!$B$10:$B$1009,"&gt;="&amp;DATE(2027,2,1),Transactions!$B$10:$B$1009,"&lt;"&amp;DATE(2027,3,1)))</f>
        <v/>
      </c>
      <c r="E48" s="31">
        <f>IF($B48="","",SUMIFS(Transactions!$G$10:$G$1009,Transactions!$D$10:$D$1009,$B48,Transactions!$B$10:$B$1009,"&gt;="&amp;DATE(2027,3,1),Transactions!$B$10:$B$1009,"&lt;"&amp;DATE(2027,4,1)))</f>
        <v/>
      </c>
      <c r="F48" s="31">
        <f>IF($B48="","",SUMIFS(Transactions!$G$10:$G$1009,Transactions!$D$10:$D$1009,$B48,Transactions!$B$10:$B$1009,"&gt;="&amp;DATE(2027,4,1),Transactions!$B$10:$B$1009,"&lt;"&amp;DATE(2027,5,1)))</f>
        <v/>
      </c>
      <c r="G48" s="31">
        <f>IF($B48="","",SUMIFS(Transactions!$G$10:$G$1009,Transactions!$D$10:$D$1009,$B48,Transactions!$B$10:$B$1009,"&gt;="&amp;DATE(2027,5,1),Transactions!$B$10:$B$1009,"&lt;"&amp;DATE(2027,6,1)))</f>
        <v/>
      </c>
      <c r="H48" s="31">
        <f>IF($B48="","",SUMIFS(Transactions!$G$10:$G$1009,Transactions!$D$10:$D$1009,$B48,Transactions!$B$10:$B$1009,"&gt;="&amp;DATE(2027,6,1),Transactions!$B$10:$B$1009,"&lt;"&amp;DATE(2027,7,1)))</f>
        <v/>
      </c>
      <c r="I48" s="31">
        <f>IF($B48="","",SUMIFS(Transactions!$G$10:$G$1009,Transactions!$D$10:$D$1009,$B48,Transactions!$B$10:$B$1009,"&gt;="&amp;DATE(2027,7,1),Transactions!$B$10:$B$1009,"&lt;"&amp;DATE(2027,8,1)))</f>
        <v/>
      </c>
      <c r="J48" s="31">
        <f>IF($B48="","",SUMIFS(Transactions!$G$10:$G$1009,Transactions!$D$10:$D$1009,$B48,Transactions!$B$10:$B$1009,"&gt;="&amp;DATE(2027,8,1),Transactions!$B$10:$B$1009,"&lt;"&amp;DATE(2027,9,1)))</f>
        <v/>
      </c>
      <c r="K48" s="31">
        <f>IF($B48="","",SUMIFS(Transactions!$G$10:$G$1009,Transactions!$D$10:$D$1009,$B48,Transactions!$B$10:$B$1009,"&gt;="&amp;DATE(2027,9,1),Transactions!$B$10:$B$1009,"&lt;"&amp;DATE(2027,10,1)))</f>
        <v/>
      </c>
      <c r="L48" s="31">
        <f>IF($B48="","",SUMIFS(Transactions!$G$10:$G$1009,Transactions!$D$10:$D$1009,$B48,Transactions!$B$10:$B$1009,"&gt;="&amp;DATE(2027,10,1),Transactions!$B$10:$B$1009,"&lt;"&amp;DATE(2027,11,1)))</f>
        <v/>
      </c>
      <c r="M48" s="31">
        <f>IF($B48="","",SUMIFS(Transactions!$G$10:$G$1009,Transactions!$D$10:$D$1009,$B48,Transactions!$B$10:$B$1009,"&gt;="&amp;DATE(2027,11,1),Transactions!$B$10:$B$1009,"&lt;"&amp;DATE(2027,12,1)))</f>
        <v/>
      </c>
      <c r="N48" s="31">
        <f>IF($B48="","",SUMIFS(Transactions!$G$10:$G$1009,Transactions!$D$10:$D$1009,$B48,Transactions!$B$10:$B$1009,"&gt;="&amp;DATE(2027,12,1),Transactions!$B$10:$B$1009,"&lt;"&amp;DATE(2027,13,1)))</f>
        <v/>
      </c>
      <c r="O48" s="32">
        <f>IF($B48="","",SUM(C48:N48))</f>
        <v/>
      </c>
    </row>
    <row r="49">
      <c r="B49" s="30">
        <f>IF(INDEX(Categories!$C$6:$C$40,5)="Expense",Categories!$B$10,"")</f>
        <v/>
      </c>
      <c r="C49" s="31">
        <f>IF($B49="","",SUMIFS(Transactions!$G$10:$G$1009,Transactions!$D$10:$D$1009,$B49,Transactions!$B$10:$B$1009,"&gt;="&amp;DATE(2027,1,1),Transactions!$B$10:$B$1009,"&lt;"&amp;DATE(2027,2,1)))</f>
        <v/>
      </c>
      <c r="D49" s="31">
        <f>IF($B49="","",SUMIFS(Transactions!$G$10:$G$1009,Transactions!$D$10:$D$1009,$B49,Transactions!$B$10:$B$1009,"&gt;="&amp;DATE(2027,2,1),Transactions!$B$10:$B$1009,"&lt;"&amp;DATE(2027,3,1)))</f>
        <v/>
      </c>
      <c r="E49" s="31">
        <f>IF($B49="","",SUMIFS(Transactions!$G$10:$G$1009,Transactions!$D$10:$D$1009,$B49,Transactions!$B$10:$B$1009,"&gt;="&amp;DATE(2027,3,1),Transactions!$B$10:$B$1009,"&lt;"&amp;DATE(2027,4,1)))</f>
        <v/>
      </c>
      <c r="F49" s="31">
        <f>IF($B49="","",SUMIFS(Transactions!$G$10:$G$1009,Transactions!$D$10:$D$1009,$B49,Transactions!$B$10:$B$1009,"&gt;="&amp;DATE(2027,4,1),Transactions!$B$10:$B$1009,"&lt;"&amp;DATE(2027,5,1)))</f>
        <v/>
      </c>
      <c r="G49" s="31">
        <f>IF($B49="","",SUMIFS(Transactions!$G$10:$G$1009,Transactions!$D$10:$D$1009,$B49,Transactions!$B$10:$B$1009,"&gt;="&amp;DATE(2027,5,1),Transactions!$B$10:$B$1009,"&lt;"&amp;DATE(2027,6,1)))</f>
        <v/>
      </c>
      <c r="H49" s="31">
        <f>IF($B49="","",SUMIFS(Transactions!$G$10:$G$1009,Transactions!$D$10:$D$1009,$B49,Transactions!$B$10:$B$1009,"&gt;="&amp;DATE(2027,6,1),Transactions!$B$10:$B$1009,"&lt;"&amp;DATE(2027,7,1)))</f>
        <v/>
      </c>
      <c r="I49" s="31">
        <f>IF($B49="","",SUMIFS(Transactions!$G$10:$G$1009,Transactions!$D$10:$D$1009,$B49,Transactions!$B$10:$B$1009,"&gt;="&amp;DATE(2027,7,1),Transactions!$B$10:$B$1009,"&lt;"&amp;DATE(2027,8,1)))</f>
        <v/>
      </c>
      <c r="J49" s="31">
        <f>IF($B49="","",SUMIFS(Transactions!$G$10:$G$1009,Transactions!$D$10:$D$1009,$B49,Transactions!$B$10:$B$1009,"&gt;="&amp;DATE(2027,8,1),Transactions!$B$10:$B$1009,"&lt;"&amp;DATE(2027,9,1)))</f>
        <v/>
      </c>
      <c r="K49" s="31">
        <f>IF($B49="","",SUMIFS(Transactions!$G$10:$G$1009,Transactions!$D$10:$D$1009,$B49,Transactions!$B$10:$B$1009,"&gt;="&amp;DATE(2027,9,1),Transactions!$B$10:$B$1009,"&lt;"&amp;DATE(2027,10,1)))</f>
        <v/>
      </c>
      <c r="L49" s="31">
        <f>IF($B49="","",SUMIFS(Transactions!$G$10:$G$1009,Transactions!$D$10:$D$1009,$B49,Transactions!$B$10:$B$1009,"&gt;="&amp;DATE(2027,10,1),Transactions!$B$10:$B$1009,"&lt;"&amp;DATE(2027,11,1)))</f>
        <v/>
      </c>
      <c r="M49" s="31">
        <f>IF($B49="","",SUMIFS(Transactions!$G$10:$G$1009,Transactions!$D$10:$D$1009,$B49,Transactions!$B$10:$B$1009,"&gt;="&amp;DATE(2027,11,1),Transactions!$B$10:$B$1009,"&lt;"&amp;DATE(2027,12,1)))</f>
        <v/>
      </c>
      <c r="N49" s="31">
        <f>IF($B49="","",SUMIFS(Transactions!$G$10:$G$1009,Transactions!$D$10:$D$1009,$B49,Transactions!$B$10:$B$1009,"&gt;="&amp;DATE(2027,12,1),Transactions!$B$10:$B$1009,"&lt;"&amp;DATE(2027,13,1)))</f>
        <v/>
      </c>
      <c r="O49" s="32">
        <f>IF($B49="","",SUM(C49:N49))</f>
        <v/>
      </c>
    </row>
    <row r="50">
      <c r="B50" s="30">
        <f>IF(INDEX(Categories!$C$6:$C$40,6)="Expense",Categories!$B$11,"")</f>
        <v/>
      </c>
      <c r="C50" s="31">
        <f>IF($B50="","",SUMIFS(Transactions!$G$10:$G$1009,Transactions!$D$10:$D$1009,$B50,Transactions!$B$10:$B$1009,"&gt;="&amp;DATE(2027,1,1),Transactions!$B$10:$B$1009,"&lt;"&amp;DATE(2027,2,1)))</f>
        <v/>
      </c>
      <c r="D50" s="31">
        <f>IF($B50="","",SUMIFS(Transactions!$G$10:$G$1009,Transactions!$D$10:$D$1009,$B50,Transactions!$B$10:$B$1009,"&gt;="&amp;DATE(2027,2,1),Transactions!$B$10:$B$1009,"&lt;"&amp;DATE(2027,3,1)))</f>
        <v/>
      </c>
      <c r="E50" s="31">
        <f>IF($B50="","",SUMIFS(Transactions!$G$10:$G$1009,Transactions!$D$10:$D$1009,$B50,Transactions!$B$10:$B$1009,"&gt;="&amp;DATE(2027,3,1),Transactions!$B$10:$B$1009,"&lt;"&amp;DATE(2027,4,1)))</f>
        <v/>
      </c>
      <c r="F50" s="31">
        <f>IF($B50="","",SUMIFS(Transactions!$G$10:$G$1009,Transactions!$D$10:$D$1009,$B50,Transactions!$B$10:$B$1009,"&gt;="&amp;DATE(2027,4,1),Transactions!$B$10:$B$1009,"&lt;"&amp;DATE(2027,5,1)))</f>
        <v/>
      </c>
      <c r="G50" s="31">
        <f>IF($B50="","",SUMIFS(Transactions!$G$10:$G$1009,Transactions!$D$10:$D$1009,$B50,Transactions!$B$10:$B$1009,"&gt;="&amp;DATE(2027,5,1),Transactions!$B$10:$B$1009,"&lt;"&amp;DATE(2027,6,1)))</f>
        <v/>
      </c>
      <c r="H50" s="31">
        <f>IF($B50="","",SUMIFS(Transactions!$G$10:$G$1009,Transactions!$D$10:$D$1009,$B50,Transactions!$B$10:$B$1009,"&gt;="&amp;DATE(2027,6,1),Transactions!$B$10:$B$1009,"&lt;"&amp;DATE(2027,7,1)))</f>
        <v/>
      </c>
      <c r="I50" s="31">
        <f>IF($B50="","",SUMIFS(Transactions!$G$10:$G$1009,Transactions!$D$10:$D$1009,$B50,Transactions!$B$10:$B$1009,"&gt;="&amp;DATE(2027,7,1),Transactions!$B$10:$B$1009,"&lt;"&amp;DATE(2027,8,1)))</f>
        <v/>
      </c>
      <c r="J50" s="31">
        <f>IF($B50="","",SUMIFS(Transactions!$G$10:$G$1009,Transactions!$D$10:$D$1009,$B50,Transactions!$B$10:$B$1009,"&gt;="&amp;DATE(2027,8,1),Transactions!$B$10:$B$1009,"&lt;"&amp;DATE(2027,9,1)))</f>
        <v/>
      </c>
      <c r="K50" s="31">
        <f>IF($B50="","",SUMIFS(Transactions!$G$10:$G$1009,Transactions!$D$10:$D$1009,$B50,Transactions!$B$10:$B$1009,"&gt;="&amp;DATE(2027,9,1),Transactions!$B$10:$B$1009,"&lt;"&amp;DATE(2027,10,1)))</f>
        <v/>
      </c>
      <c r="L50" s="31">
        <f>IF($B50="","",SUMIFS(Transactions!$G$10:$G$1009,Transactions!$D$10:$D$1009,$B50,Transactions!$B$10:$B$1009,"&gt;="&amp;DATE(2027,10,1),Transactions!$B$10:$B$1009,"&lt;"&amp;DATE(2027,11,1)))</f>
        <v/>
      </c>
      <c r="M50" s="31">
        <f>IF($B50="","",SUMIFS(Transactions!$G$10:$G$1009,Transactions!$D$10:$D$1009,$B50,Transactions!$B$10:$B$1009,"&gt;="&amp;DATE(2027,11,1),Transactions!$B$10:$B$1009,"&lt;"&amp;DATE(2027,12,1)))</f>
        <v/>
      </c>
      <c r="N50" s="31">
        <f>IF($B50="","",SUMIFS(Transactions!$G$10:$G$1009,Transactions!$D$10:$D$1009,$B50,Transactions!$B$10:$B$1009,"&gt;="&amp;DATE(2027,12,1),Transactions!$B$10:$B$1009,"&lt;"&amp;DATE(2027,13,1)))</f>
        <v/>
      </c>
      <c r="O50" s="32">
        <f>IF($B50="","",SUM(C50:N50))</f>
        <v/>
      </c>
    </row>
    <row r="51">
      <c r="B51" s="30">
        <f>IF(INDEX(Categories!$C$6:$C$40,7)="Expense",Categories!$B$12,"")</f>
        <v/>
      </c>
      <c r="C51" s="31">
        <f>IF($B51="","",SUMIFS(Transactions!$G$10:$G$1009,Transactions!$D$10:$D$1009,$B51,Transactions!$B$10:$B$1009,"&gt;="&amp;DATE(2027,1,1),Transactions!$B$10:$B$1009,"&lt;"&amp;DATE(2027,2,1)))</f>
        <v/>
      </c>
      <c r="D51" s="31">
        <f>IF($B51="","",SUMIFS(Transactions!$G$10:$G$1009,Transactions!$D$10:$D$1009,$B51,Transactions!$B$10:$B$1009,"&gt;="&amp;DATE(2027,2,1),Transactions!$B$10:$B$1009,"&lt;"&amp;DATE(2027,3,1)))</f>
        <v/>
      </c>
      <c r="E51" s="31">
        <f>IF($B51="","",SUMIFS(Transactions!$G$10:$G$1009,Transactions!$D$10:$D$1009,$B51,Transactions!$B$10:$B$1009,"&gt;="&amp;DATE(2027,3,1),Transactions!$B$10:$B$1009,"&lt;"&amp;DATE(2027,4,1)))</f>
        <v/>
      </c>
      <c r="F51" s="31">
        <f>IF($B51="","",SUMIFS(Transactions!$G$10:$G$1009,Transactions!$D$10:$D$1009,$B51,Transactions!$B$10:$B$1009,"&gt;="&amp;DATE(2027,4,1),Transactions!$B$10:$B$1009,"&lt;"&amp;DATE(2027,5,1)))</f>
        <v/>
      </c>
      <c r="G51" s="31">
        <f>IF($B51="","",SUMIFS(Transactions!$G$10:$G$1009,Transactions!$D$10:$D$1009,$B51,Transactions!$B$10:$B$1009,"&gt;="&amp;DATE(2027,5,1),Transactions!$B$10:$B$1009,"&lt;"&amp;DATE(2027,6,1)))</f>
        <v/>
      </c>
      <c r="H51" s="31">
        <f>IF($B51="","",SUMIFS(Transactions!$G$10:$G$1009,Transactions!$D$10:$D$1009,$B51,Transactions!$B$10:$B$1009,"&gt;="&amp;DATE(2027,6,1),Transactions!$B$10:$B$1009,"&lt;"&amp;DATE(2027,7,1)))</f>
        <v/>
      </c>
      <c r="I51" s="31">
        <f>IF($B51="","",SUMIFS(Transactions!$G$10:$G$1009,Transactions!$D$10:$D$1009,$B51,Transactions!$B$10:$B$1009,"&gt;="&amp;DATE(2027,7,1),Transactions!$B$10:$B$1009,"&lt;"&amp;DATE(2027,8,1)))</f>
        <v/>
      </c>
      <c r="J51" s="31">
        <f>IF($B51="","",SUMIFS(Transactions!$G$10:$G$1009,Transactions!$D$10:$D$1009,$B51,Transactions!$B$10:$B$1009,"&gt;="&amp;DATE(2027,8,1),Transactions!$B$10:$B$1009,"&lt;"&amp;DATE(2027,9,1)))</f>
        <v/>
      </c>
      <c r="K51" s="31">
        <f>IF($B51="","",SUMIFS(Transactions!$G$10:$G$1009,Transactions!$D$10:$D$1009,$B51,Transactions!$B$10:$B$1009,"&gt;="&amp;DATE(2027,9,1),Transactions!$B$10:$B$1009,"&lt;"&amp;DATE(2027,10,1)))</f>
        <v/>
      </c>
      <c r="L51" s="31">
        <f>IF($B51="","",SUMIFS(Transactions!$G$10:$G$1009,Transactions!$D$10:$D$1009,$B51,Transactions!$B$10:$B$1009,"&gt;="&amp;DATE(2027,10,1),Transactions!$B$10:$B$1009,"&lt;"&amp;DATE(2027,11,1)))</f>
        <v/>
      </c>
      <c r="M51" s="31">
        <f>IF($B51="","",SUMIFS(Transactions!$G$10:$G$1009,Transactions!$D$10:$D$1009,$B51,Transactions!$B$10:$B$1009,"&gt;="&amp;DATE(2027,11,1),Transactions!$B$10:$B$1009,"&lt;"&amp;DATE(2027,12,1)))</f>
        <v/>
      </c>
      <c r="N51" s="31">
        <f>IF($B51="","",SUMIFS(Transactions!$G$10:$G$1009,Transactions!$D$10:$D$1009,$B51,Transactions!$B$10:$B$1009,"&gt;="&amp;DATE(2027,12,1),Transactions!$B$10:$B$1009,"&lt;"&amp;DATE(2027,13,1)))</f>
        <v/>
      </c>
      <c r="O51" s="32">
        <f>IF($B51="","",SUM(C51:N51))</f>
        <v/>
      </c>
    </row>
    <row r="52">
      <c r="B52" s="30">
        <f>IF(INDEX(Categories!$C$6:$C$40,8)="Expense",Categories!$B$13,"")</f>
        <v/>
      </c>
      <c r="C52" s="31">
        <f>IF($B52="","",SUMIFS(Transactions!$G$10:$G$1009,Transactions!$D$10:$D$1009,$B52,Transactions!$B$10:$B$1009,"&gt;="&amp;DATE(2027,1,1),Transactions!$B$10:$B$1009,"&lt;"&amp;DATE(2027,2,1)))</f>
        <v/>
      </c>
      <c r="D52" s="31">
        <f>IF($B52="","",SUMIFS(Transactions!$G$10:$G$1009,Transactions!$D$10:$D$1009,$B52,Transactions!$B$10:$B$1009,"&gt;="&amp;DATE(2027,2,1),Transactions!$B$10:$B$1009,"&lt;"&amp;DATE(2027,3,1)))</f>
        <v/>
      </c>
      <c r="E52" s="31">
        <f>IF($B52="","",SUMIFS(Transactions!$G$10:$G$1009,Transactions!$D$10:$D$1009,$B52,Transactions!$B$10:$B$1009,"&gt;="&amp;DATE(2027,3,1),Transactions!$B$10:$B$1009,"&lt;"&amp;DATE(2027,4,1)))</f>
        <v/>
      </c>
      <c r="F52" s="31">
        <f>IF($B52="","",SUMIFS(Transactions!$G$10:$G$1009,Transactions!$D$10:$D$1009,$B52,Transactions!$B$10:$B$1009,"&gt;="&amp;DATE(2027,4,1),Transactions!$B$10:$B$1009,"&lt;"&amp;DATE(2027,5,1)))</f>
        <v/>
      </c>
      <c r="G52" s="31">
        <f>IF($B52="","",SUMIFS(Transactions!$G$10:$G$1009,Transactions!$D$10:$D$1009,$B52,Transactions!$B$10:$B$1009,"&gt;="&amp;DATE(2027,5,1),Transactions!$B$10:$B$1009,"&lt;"&amp;DATE(2027,6,1)))</f>
        <v/>
      </c>
      <c r="H52" s="31">
        <f>IF($B52="","",SUMIFS(Transactions!$G$10:$G$1009,Transactions!$D$10:$D$1009,$B52,Transactions!$B$10:$B$1009,"&gt;="&amp;DATE(2027,6,1),Transactions!$B$10:$B$1009,"&lt;"&amp;DATE(2027,7,1)))</f>
        <v/>
      </c>
      <c r="I52" s="31">
        <f>IF($B52="","",SUMIFS(Transactions!$G$10:$G$1009,Transactions!$D$10:$D$1009,$B52,Transactions!$B$10:$B$1009,"&gt;="&amp;DATE(2027,7,1),Transactions!$B$10:$B$1009,"&lt;"&amp;DATE(2027,8,1)))</f>
        <v/>
      </c>
      <c r="J52" s="31">
        <f>IF($B52="","",SUMIFS(Transactions!$G$10:$G$1009,Transactions!$D$10:$D$1009,$B52,Transactions!$B$10:$B$1009,"&gt;="&amp;DATE(2027,8,1),Transactions!$B$10:$B$1009,"&lt;"&amp;DATE(2027,9,1)))</f>
        <v/>
      </c>
      <c r="K52" s="31">
        <f>IF($B52="","",SUMIFS(Transactions!$G$10:$G$1009,Transactions!$D$10:$D$1009,$B52,Transactions!$B$10:$B$1009,"&gt;="&amp;DATE(2027,9,1),Transactions!$B$10:$B$1009,"&lt;"&amp;DATE(2027,10,1)))</f>
        <v/>
      </c>
      <c r="L52" s="31">
        <f>IF($B52="","",SUMIFS(Transactions!$G$10:$G$1009,Transactions!$D$10:$D$1009,$B52,Transactions!$B$10:$B$1009,"&gt;="&amp;DATE(2027,10,1),Transactions!$B$10:$B$1009,"&lt;"&amp;DATE(2027,11,1)))</f>
        <v/>
      </c>
      <c r="M52" s="31">
        <f>IF($B52="","",SUMIFS(Transactions!$G$10:$G$1009,Transactions!$D$10:$D$1009,$B52,Transactions!$B$10:$B$1009,"&gt;="&amp;DATE(2027,11,1),Transactions!$B$10:$B$1009,"&lt;"&amp;DATE(2027,12,1)))</f>
        <v/>
      </c>
      <c r="N52" s="31">
        <f>IF($B52="","",SUMIFS(Transactions!$G$10:$G$1009,Transactions!$D$10:$D$1009,$B52,Transactions!$B$10:$B$1009,"&gt;="&amp;DATE(2027,12,1),Transactions!$B$10:$B$1009,"&lt;"&amp;DATE(2027,13,1)))</f>
        <v/>
      </c>
      <c r="O52" s="32">
        <f>IF($B52="","",SUM(C52:N52))</f>
        <v/>
      </c>
    </row>
    <row r="53">
      <c r="B53" s="30">
        <f>IF(INDEX(Categories!$C$6:$C$40,9)="Expense",Categories!$B$14,"")</f>
        <v/>
      </c>
      <c r="C53" s="31">
        <f>IF($B53="","",SUMIFS(Transactions!$G$10:$G$1009,Transactions!$D$10:$D$1009,$B53,Transactions!$B$10:$B$1009,"&gt;="&amp;DATE(2027,1,1),Transactions!$B$10:$B$1009,"&lt;"&amp;DATE(2027,2,1)))</f>
        <v/>
      </c>
      <c r="D53" s="31">
        <f>IF($B53="","",SUMIFS(Transactions!$G$10:$G$1009,Transactions!$D$10:$D$1009,$B53,Transactions!$B$10:$B$1009,"&gt;="&amp;DATE(2027,2,1),Transactions!$B$10:$B$1009,"&lt;"&amp;DATE(2027,3,1)))</f>
        <v/>
      </c>
      <c r="E53" s="31">
        <f>IF($B53="","",SUMIFS(Transactions!$G$10:$G$1009,Transactions!$D$10:$D$1009,$B53,Transactions!$B$10:$B$1009,"&gt;="&amp;DATE(2027,3,1),Transactions!$B$10:$B$1009,"&lt;"&amp;DATE(2027,4,1)))</f>
        <v/>
      </c>
      <c r="F53" s="31">
        <f>IF($B53="","",SUMIFS(Transactions!$G$10:$G$1009,Transactions!$D$10:$D$1009,$B53,Transactions!$B$10:$B$1009,"&gt;="&amp;DATE(2027,4,1),Transactions!$B$10:$B$1009,"&lt;"&amp;DATE(2027,5,1)))</f>
        <v/>
      </c>
      <c r="G53" s="31">
        <f>IF($B53="","",SUMIFS(Transactions!$G$10:$G$1009,Transactions!$D$10:$D$1009,$B53,Transactions!$B$10:$B$1009,"&gt;="&amp;DATE(2027,5,1),Transactions!$B$10:$B$1009,"&lt;"&amp;DATE(2027,6,1)))</f>
        <v/>
      </c>
      <c r="H53" s="31">
        <f>IF($B53="","",SUMIFS(Transactions!$G$10:$G$1009,Transactions!$D$10:$D$1009,$B53,Transactions!$B$10:$B$1009,"&gt;="&amp;DATE(2027,6,1),Transactions!$B$10:$B$1009,"&lt;"&amp;DATE(2027,7,1)))</f>
        <v/>
      </c>
      <c r="I53" s="31">
        <f>IF($B53="","",SUMIFS(Transactions!$G$10:$G$1009,Transactions!$D$10:$D$1009,$B53,Transactions!$B$10:$B$1009,"&gt;="&amp;DATE(2027,7,1),Transactions!$B$10:$B$1009,"&lt;"&amp;DATE(2027,8,1)))</f>
        <v/>
      </c>
      <c r="J53" s="31">
        <f>IF($B53="","",SUMIFS(Transactions!$G$10:$G$1009,Transactions!$D$10:$D$1009,$B53,Transactions!$B$10:$B$1009,"&gt;="&amp;DATE(2027,8,1),Transactions!$B$10:$B$1009,"&lt;"&amp;DATE(2027,9,1)))</f>
        <v/>
      </c>
      <c r="K53" s="31">
        <f>IF($B53="","",SUMIFS(Transactions!$G$10:$G$1009,Transactions!$D$10:$D$1009,$B53,Transactions!$B$10:$B$1009,"&gt;="&amp;DATE(2027,9,1),Transactions!$B$10:$B$1009,"&lt;"&amp;DATE(2027,10,1)))</f>
        <v/>
      </c>
      <c r="L53" s="31">
        <f>IF($B53="","",SUMIFS(Transactions!$G$10:$G$1009,Transactions!$D$10:$D$1009,$B53,Transactions!$B$10:$B$1009,"&gt;="&amp;DATE(2027,10,1),Transactions!$B$10:$B$1009,"&lt;"&amp;DATE(2027,11,1)))</f>
        <v/>
      </c>
      <c r="M53" s="31">
        <f>IF($B53="","",SUMIFS(Transactions!$G$10:$G$1009,Transactions!$D$10:$D$1009,$B53,Transactions!$B$10:$B$1009,"&gt;="&amp;DATE(2027,11,1),Transactions!$B$10:$B$1009,"&lt;"&amp;DATE(2027,12,1)))</f>
        <v/>
      </c>
      <c r="N53" s="31">
        <f>IF($B53="","",SUMIFS(Transactions!$G$10:$G$1009,Transactions!$D$10:$D$1009,$B53,Transactions!$B$10:$B$1009,"&gt;="&amp;DATE(2027,12,1),Transactions!$B$10:$B$1009,"&lt;"&amp;DATE(2027,13,1)))</f>
        <v/>
      </c>
      <c r="O53" s="32">
        <f>IF($B53="","",SUM(C53:N53))</f>
        <v/>
      </c>
    </row>
    <row r="54">
      <c r="B54" s="30">
        <f>IF(INDEX(Categories!$C$6:$C$40,10)="Expense",Categories!$B$15,"")</f>
        <v/>
      </c>
      <c r="C54" s="31">
        <f>IF($B54="","",SUMIFS(Transactions!$G$10:$G$1009,Transactions!$D$10:$D$1009,$B54,Transactions!$B$10:$B$1009,"&gt;="&amp;DATE(2027,1,1),Transactions!$B$10:$B$1009,"&lt;"&amp;DATE(2027,2,1)))</f>
        <v/>
      </c>
      <c r="D54" s="31">
        <f>IF($B54="","",SUMIFS(Transactions!$G$10:$G$1009,Transactions!$D$10:$D$1009,$B54,Transactions!$B$10:$B$1009,"&gt;="&amp;DATE(2027,2,1),Transactions!$B$10:$B$1009,"&lt;"&amp;DATE(2027,3,1)))</f>
        <v/>
      </c>
      <c r="E54" s="31">
        <f>IF($B54="","",SUMIFS(Transactions!$G$10:$G$1009,Transactions!$D$10:$D$1009,$B54,Transactions!$B$10:$B$1009,"&gt;="&amp;DATE(2027,3,1),Transactions!$B$10:$B$1009,"&lt;"&amp;DATE(2027,4,1)))</f>
        <v/>
      </c>
      <c r="F54" s="31">
        <f>IF($B54="","",SUMIFS(Transactions!$G$10:$G$1009,Transactions!$D$10:$D$1009,$B54,Transactions!$B$10:$B$1009,"&gt;="&amp;DATE(2027,4,1),Transactions!$B$10:$B$1009,"&lt;"&amp;DATE(2027,5,1)))</f>
        <v/>
      </c>
      <c r="G54" s="31">
        <f>IF($B54="","",SUMIFS(Transactions!$G$10:$G$1009,Transactions!$D$10:$D$1009,$B54,Transactions!$B$10:$B$1009,"&gt;="&amp;DATE(2027,5,1),Transactions!$B$10:$B$1009,"&lt;"&amp;DATE(2027,6,1)))</f>
        <v/>
      </c>
      <c r="H54" s="31">
        <f>IF($B54="","",SUMIFS(Transactions!$G$10:$G$1009,Transactions!$D$10:$D$1009,$B54,Transactions!$B$10:$B$1009,"&gt;="&amp;DATE(2027,6,1),Transactions!$B$10:$B$1009,"&lt;"&amp;DATE(2027,7,1)))</f>
        <v/>
      </c>
      <c r="I54" s="31">
        <f>IF($B54="","",SUMIFS(Transactions!$G$10:$G$1009,Transactions!$D$10:$D$1009,$B54,Transactions!$B$10:$B$1009,"&gt;="&amp;DATE(2027,7,1),Transactions!$B$10:$B$1009,"&lt;"&amp;DATE(2027,8,1)))</f>
        <v/>
      </c>
      <c r="J54" s="31">
        <f>IF($B54="","",SUMIFS(Transactions!$G$10:$G$1009,Transactions!$D$10:$D$1009,$B54,Transactions!$B$10:$B$1009,"&gt;="&amp;DATE(2027,8,1),Transactions!$B$10:$B$1009,"&lt;"&amp;DATE(2027,9,1)))</f>
        <v/>
      </c>
      <c r="K54" s="31">
        <f>IF($B54="","",SUMIFS(Transactions!$G$10:$G$1009,Transactions!$D$10:$D$1009,$B54,Transactions!$B$10:$B$1009,"&gt;="&amp;DATE(2027,9,1),Transactions!$B$10:$B$1009,"&lt;"&amp;DATE(2027,10,1)))</f>
        <v/>
      </c>
      <c r="L54" s="31">
        <f>IF($B54="","",SUMIFS(Transactions!$G$10:$G$1009,Transactions!$D$10:$D$1009,$B54,Transactions!$B$10:$B$1009,"&gt;="&amp;DATE(2027,10,1),Transactions!$B$10:$B$1009,"&lt;"&amp;DATE(2027,11,1)))</f>
        <v/>
      </c>
      <c r="M54" s="31">
        <f>IF($B54="","",SUMIFS(Transactions!$G$10:$G$1009,Transactions!$D$10:$D$1009,$B54,Transactions!$B$10:$B$1009,"&gt;="&amp;DATE(2027,11,1),Transactions!$B$10:$B$1009,"&lt;"&amp;DATE(2027,12,1)))</f>
        <v/>
      </c>
      <c r="N54" s="31">
        <f>IF($B54="","",SUMIFS(Transactions!$G$10:$G$1009,Transactions!$D$10:$D$1009,$B54,Transactions!$B$10:$B$1009,"&gt;="&amp;DATE(2027,12,1),Transactions!$B$10:$B$1009,"&lt;"&amp;DATE(2027,13,1)))</f>
        <v/>
      </c>
      <c r="O54" s="32">
        <f>IF($B54="","",SUM(C54:N54))</f>
        <v/>
      </c>
    </row>
    <row r="55">
      <c r="B55" s="30">
        <f>IF(INDEX(Categories!$C$6:$C$40,11)="Expense",Categories!$B$16,"")</f>
        <v/>
      </c>
      <c r="C55" s="31">
        <f>IF($B55="","",SUMIFS(Transactions!$G$10:$G$1009,Transactions!$D$10:$D$1009,$B55,Transactions!$B$10:$B$1009,"&gt;="&amp;DATE(2027,1,1),Transactions!$B$10:$B$1009,"&lt;"&amp;DATE(2027,2,1)))</f>
        <v/>
      </c>
      <c r="D55" s="31">
        <f>IF($B55="","",SUMIFS(Transactions!$G$10:$G$1009,Transactions!$D$10:$D$1009,$B55,Transactions!$B$10:$B$1009,"&gt;="&amp;DATE(2027,2,1),Transactions!$B$10:$B$1009,"&lt;"&amp;DATE(2027,3,1)))</f>
        <v/>
      </c>
      <c r="E55" s="31">
        <f>IF($B55="","",SUMIFS(Transactions!$G$10:$G$1009,Transactions!$D$10:$D$1009,$B55,Transactions!$B$10:$B$1009,"&gt;="&amp;DATE(2027,3,1),Transactions!$B$10:$B$1009,"&lt;"&amp;DATE(2027,4,1)))</f>
        <v/>
      </c>
      <c r="F55" s="31">
        <f>IF($B55="","",SUMIFS(Transactions!$G$10:$G$1009,Transactions!$D$10:$D$1009,$B55,Transactions!$B$10:$B$1009,"&gt;="&amp;DATE(2027,4,1),Transactions!$B$10:$B$1009,"&lt;"&amp;DATE(2027,5,1)))</f>
        <v/>
      </c>
      <c r="G55" s="31">
        <f>IF($B55="","",SUMIFS(Transactions!$G$10:$G$1009,Transactions!$D$10:$D$1009,$B55,Transactions!$B$10:$B$1009,"&gt;="&amp;DATE(2027,5,1),Transactions!$B$10:$B$1009,"&lt;"&amp;DATE(2027,6,1)))</f>
        <v/>
      </c>
      <c r="H55" s="31">
        <f>IF($B55="","",SUMIFS(Transactions!$G$10:$G$1009,Transactions!$D$10:$D$1009,$B55,Transactions!$B$10:$B$1009,"&gt;="&amp;DATE(2027,6,1),Transactions!$B$10:$B$1009,"&lt;"&amp;DATE(2027,7,1)))</f>
        <v/>
      </c>
      <c r="I55" s="31">
        <f>IF($B55="","",SUMIFS(Transactions!$G$10:$G$1009,Transactions!$D$10:$D$1009,$B55,Transactions!$B$10:$B$1009,"&gt;="&amp;DATE(2027,7,1),Transactions!$B$10:$B$1009,"&lt;"&amp;DATE(2027,8,1)))</f>
        <v/>
      </c>
      <c r="J55" s="31">
        <f>IF($B55="","",SUMIFS(Transactions!$G$10:$G$1009,Transactions!$D$10:$D$1009,$B55,Transactions!$B$10:$B$1009,"&gt;="&amp;DATE(2027,8,1),Transactions!$B$10:$B$1009,"&lt;"&amp;DATE(2027,9,1)))</f>
        <v/>
      </c>
      <c r="K55" s="31">
        <f>IF($B55="","",SUMIFS(Transactions!$G$10:$G$1009,Transactions!$D$10:$D$1009,$B55,Transactions!$B$10:$B$1009,"&gt;="&amp;DATE(2027,9,1),Transactions!$B$10:$B$1009,"&lt;"&amp;DATE(2027,10,1)))</f>
        <v/>
      </c>
      <c r="L55" s="31">
        <f>IF($B55="","",SUMIFS(Transactions!$G$10:$G$1009,Transactions!$D$10:$D$1009,$B55,Transactions!$B$10:$B$1009,"&gt;="&amp;DATE(2027,10,1),Transactions!$B$10:$B$1009,"&lt;"&amp;DATE(2027,11,1)))</f>
        <v/>
      </c>
      <c r="M55" s="31">
        <f>IF($B55="","",SUMIFS(Transactions!$G$10:$G$1009,Transactions!$D$10:$D$1009,$B55,Transactions!$B$10:$B$1009,"&gt;="&amp;DATE(2027,11,1),Transactions!$B$10:$B$1009,"&lt;"&amp;DATE(2027,12,1)))</f>
        <v/>
      </c>
      <c r="N55" s="31">
        <f>IF($B55="","",SUMIFS(Transactions!$G$10:$G$1009,Transactions!$D$10:$D$1009,$B55,Transactions!$B$10:$B$1009,"&gt;="&amp;DATE(2027,12,1),Transactions!$B$10:$B$1009,"&lt;"&amp;DATE(2027,13,1)))</f>
        <v/>
      </c>
      <c r="O55" s="32">
        <f>IF($B55="","",SUM(C55:N55))</f>
        <v/>
      </c>
    </row>
    <row r="56">
      <c r="B56" s="30">
        <f>IF(INDEX(Categories!$C$6:$C$40,12)="Expense",Categories!$B$17,"")</f>
        <v/>
      </c>
      <c r="C56" s="31">
        <f>IF($B56="","",SUMIFS(Transactions!$G$10:$G$1009,Transactions!$D$10:$D$1009,$B56,Transactions!$B$10:$B$1009,"&gt;="&amp;DATE(2027,1,1),Transactions!$B$10:$B$1009,"&lt;"&amp;DATE(2027,2,1)))</f>
        <v/>
      </c>
      <c r="D56" s="31">
        <f>IF($B56="","",SUMIFS(Transactions!$G$10:$G$1009,Transactions!$D$10:$D$1009,$B56,Transactions!$B$10:$B$1009,"&gt;="&amp;DATE(2027,2,1),Transactions!$B$10:$B$1009,"&lt;"&amp;DATE(2027,3,1)))</f>
        <v/>
      </c>
      <c r="E56" s="31">
        <f>IF($B56="","",SUMIFS(Transactions!$G$10:$G$1009,Transactions!$D$10:$D$1009,$B56,Transactions!$B$10:$B$1009,"&gt;="&amp;DATE(2027,3,1),Transactions!$B$10:$B$1009,"&lt;"&amp;DATE(2027,4,1)))</f>
        <v/>
      </c>
      <c r="F56" s="31">
        <f>IF($B56="","",SUMIFS(Transactions!$G$10:$G$1009,Transactions!$D$10:$D$1009,$B56,Transactions!$B$10:$B$1009,"&gt;="&amp;DATE(2027,4,1),Transactions!$B$10:$B$1009,"&lt;"&amp;DATE(2027,5,1)))</f>
        <v/>
      </c>
      <c r="G56" s="31">
        <f>IF($B56="","",SUMIFS(Transactions!$G$10:$G$1009,Transactions!$D$10:$D$1009,$B56,Transactions!$B$10:$B$1009,"&gt;="&amp;DATE(2027,5,1),Transactions!$B$10:$B$1009,"&lt;"&amp;DATE(2027,6,1)))</f>
        <v/>
      </c>
      <c r="H56" s="31">
        <f>IF($B56="","",SUMIFS(Transactions!$G$10:$G$1009,Transactions!$D$10:$D$1009,$B56,Transactions!$B$10:$B$1009,"&gt;="&amp;DATE(2027,6,1),Transactions!$B$10:$B$1009,"&lt;"&amp;DATE(2027,7,1)))</f>
        <v/>
      </c>
      <c r="I56" s="31">
        <f>IF($B56="","",SUMIFS(Transactions!$G$10:$G$1009,Transactions!$D$10:$D$1009,$B56,Transactions!$B$10:$B$1009,"&gt;="&amp;DATE(2027,7,1),Transactions!$B$10:$B$1009,"&lt;"&amp;DATE(2027,8,1)))</f>
        <v/>
      </c>
      <c r="J56" s="31">
        <f>IF($B56="","",SUMIFS(Transactions!$G$10:$G$1009,Transactions!$D$10:$D$1009,$B56,Transactions!$B$10:$B$1009,"&gt;="&amp;DATE(2027,8,1),Transactions!$B$10:$B$1009,"&lt;"&amp;DATE(2027,9,1)))</f>
        <v/>
      </c>
      <c r="K56" s="31">
        <f>IF($B56="","",SUMIFS(Transactions!$G$10:$G$1009,Transactions!$D$10:$D$1009,$B56,Transactions!$B$10:$B$1009,"&gt;="&amp;DATE(2027,9,1),Transactions!$B$10:$B$1009,"&lt;"&amp;DATE(2027,10,1)))</f>
        <v/>
      </c>
      <c r="L56" s="31">
        <f>IF($B56="","",SUMIFS(Transactions!$G$10:$G$1009,Transactions!$D$10:$D$1009,$B56,Transactions!$B$10:$B$1009,"&gt;="&amp;DATE(2027,10,1),Transactions!$B$10:$B$1009,"&lt;"&amp;DATE(2027,11,1)))</f>
        <v/>
      </c>
      <c r="M56" s="31">
        <f>IF($B56="","",SUMIFS(Transactions!$G$10:$G$1009,Transactions!$D$10:$D$1009,$B56,Transactions!$B$10:$B$1009,"&gt;="&amp;DATE(2027,11,1),Transactions!$B$10:$B$1009,"&lt;"&amp;DATE(2027,12,1)))</f>
        <v/>
      </c>
      <c r="N56" s="31">
        <f>IF($B56="","",SUMIFS(Transactions!$G$10:$G$1009,Transactions!$D$10:$D$1009,$B56,Transactions!$B$10:$B$1009,"&gt;="&amp;DATE(2027,12,1),Transactions!$B$10:$B$1009,"&lt;"&amp;DATE(2027,13,1)))</f>
        <v/>
      </c>
      <c r="O56" s="32">
        <f>IF($B56="","",SUM(C56:N56))</f>
        <v/>
      </c>
    </row>
    <row r="57">
      <c r="B57" s="30">
        <f>IF(INDEX(Categories!$C$6:$C$40,13)="Expense",Categories!$B$18,"")</f>
        <v/>
      </c>
      <c r="C57" s="31">
        <f>IF($B57="","",SUMIFS(Transactions!$G$10:$G$1009,Transactions!$D$10:$D$1009,$B57,Transactions!$B$10:$B$1009,"&gt;="&amp;DATE(2027,1,1),Transactions!$B$10:$B$1009,"&lt;"&amp;DATE(2027,2,1)))</f>
        <v/>
      </c>
      <c r="D57" s="31">
        <f>IF($B57="","",SUMIFS(Transactions!$G$10:$G$1009,Transactions!$D$10:$D$1009,$B57,Transactions!$B$10:$B$1009,"&gt;="&amp;DATE(2027,2,1),Transactions!$B$10:$B$1009,"&lt;"&amp;DATE(2027,3,1)))</f>
        <v/>
      </c>
      <c r="E57" s="31">
        <f>IF($B57="","",SUMIFS(Transactions!$G$10:$G$1009,Transactions!$D$10:$D$1009,$B57,Transactions!$B$10:$B$1009,"&gt;="&amp;DATE(2027,3,1),Transactions!$B$10:$B$1009,"&lt;"&amp;DATE(2027,4,1)))</f>
        <v/>
      </c>
      <c r="F57" s="31">
        <f>IF($B57="","",SUMIFS(Transactions!$G$10:$G$1009,Transactions!$D$10:$D$1009,$B57,Transactions!$B$10:$B$1009,"&gt;="&amp;DATE(2027,4,1),Transactions!$B$10:$B$1009,"&lt;"&amp;DATE(2027,5,1)))</f>
        <v/>
      </c>
      <c r="G57" s="31">
        <f>IF($B57="","",SUMIFS(Transactions!$G$10:$G$1009,Transactions!$D$10:$D$1009,$B57,Transactions!$B$10:$B$1009,"&gt;="&amp;DATE(2027,5,1),Transactions!$B$10:$B$1009,"&lt;"&amp;DATE(2027,6,1)))</f>
        <v/>
      </c>
      <c r="H57" s="31">
        <f>IF($B57="","",SUMIFS(Transactions!$G$10:$G$1009,Transactions!$D$10:$D$1009,$B57,Transactions!$B$10:$B$1009,"&gt;="&amp;DATE(2027,6,1),Transactions!$B$10:$B$1009,"&lt;"&amp;DATE(2027,7,1)))</f>
        <v/>
      </c>
      <c r="I57" s="31">
        <f>IF($B57="","",SUMIFS(Transactions!$G$10:$G$1009,Transactions!$D$10:$D$1009,$B57,Transactions!$B$10:$B$1009,"&gt;="&amp;DATE(2027,7,1),Transactions!$B$10:$B$1009,"&lt;"&amp;DATE(2027,8,1)))</f>
        <v/>
      </c>
      <c r="J57" s="31">
        <f>IF($B57="","",SUMIFS(Transactions!$G$10:$G$1009,Transactions!$D$10:$D$1009,$B57,Transactions!$B$10:$B$1009,"&gt;="&amp;DATE(2027,8,1),Transactions!$B$10:$B$1009,"&lt;"&amp;DATE(2027,9,1)))</f>
        <v/>
      </c>
      <c r="K57" s="31">
        <f>IF($B57="","",SUMIFS(Transactions!$G$10:$G$1009,Transactions!$D$10:$D$1009,$B57,Transactions!$B$10:$B$1009,"&gt;="&amp;DATE(2027,9,1),Transactions!$B$10:$B$1009,"&lt;"&amp;DATE(2027,10,1)))</f>
        <v/>
      </c>
      <c r="L57" s="31">
        <f>IF($B57="","",SUMIFS(Transactions!$G$10:$G$1009,Transactions!$D$10:$D$1009,$B57,Transactions!$B$10:$B$1009,"&gt;="&amp;DATE(2027,10,1),Transactions!$B$10:$B$1009,"&lt;"&amp;DATE(2027,11,1)))</f>
        <v/>
      </c>
      <c r="M57" s="31">
        <f>IF($B57="","",SUMIFS(Transactions!$G$10:$G$1009,Transactions!$D$10:$D$1009,$B57,Transactions!$B$10:$B$1009,"&gt;="&amp;DATE(2027,11,1),Transactions!$B$10:$B$1009,"&lt;"&amp;DATE(2027,12,1)))</f>
        <v/>
      </c>
      <c r="N57" s="31">
        <f>IF($B57="","",SUMIFS(Transactions!$G$10:$G$1009,Transactions!$D$10:$D$1009,$B57,Transactions!$B$10:$B$1009,"&gt;="&amp;DATE(2027,12,1),Transactions!$B$10:$B$1009,"&lt;"&amp;DATE(2027,13,1)))</f>
        <v/>
      </c>
      <c r="O57" s="32">
        <f>IF($B57="","",SUM(C57:N57))</f>
        <v/>
      </c>
    </row>
    <row r="58">
      <c r="B58" s="30">
        <f>IF(INDEX(Categories!$C$6:$C$40,14)="Expense",Categories!$B$19,"")</f>
        <v/>
      </c>
      <c r="C58" s="31">
        <f>IF($B58="","",SUMIFS(Transactions!$G$10:$G$1009,Transactions!$D$10:$D$1009,$B58,Transactions!$B$10:$B$1009,"&gt;="&amp;DATE(2027,1,1),Transactions!$B$10:$B$1009,"&lt;"&amp;DATE(2027,2,1)))</f>
        <v/>
      </c>
      <c r="D58" s="31">
        <f>IF($B58="","",SUMIFS(Transactions!$G$10:$G$1009,Transactions!$D$10:$D$1009,$B58,Transactions!$B$10:$B$1009,"&gt;="&amp;DATE(2027,2,1),Transactions!$B$10:$B$1009,"&lt;"&amp;DATE(2027,3,1)))</f>
        <v/>
      </c>
      <c r="E58" s="31">
        <f>IF($B58="","",SUMIFS(Transactions!$G$10:$G$1009,Transactions!$D$10:$D$1009,$B58,Transactions!$B$10:$B$1009,"&gt;="&amp;DATE(2027,3,1),Transactions!$B$10:$B$1009,"&lt;"&amp;DATE(2027,4,1)))</f>
        <v/>
      </c>
      <c r="F58" s="31">
        <f>IF($B58="","",SUMIFS(Transactions!$G$10:$G$1009,Transactions!$D$10:$D$1009,$B58,Transactions!$B$10:$B$1009,"&gt;="&amp;DATE(2027,4,1),Transactions!$B$10:$B$1009,"&lt;"&amp;DATE(2027,5,1)))</f>
        <v/>
      </c>
      <c r="G58" s="31">
        <f>IF($B58="","",SUMIFS(Transactions!$G$10:$G$1009,Transactions!$D$10:$D$1009,$B58,Transactions!$B$10:$B$1009,"&gt;="&amp;DATE(2027,5,1),Transactions!$B$10:$B$1009,"&lt;"&amp;DATE(2027,6,1)))</f>
        <v/>
      </c>
      <c r="H58" s="31">
        <f>IF($B58="","",SUMIFS(Transactions!$G$10:$G$1009,Transactions!$D$10:$D$1009,$B58,Transactions!$B$10:$B$1009,"&gt;="&amp;DATE(2027,6,1),Transactions!$B$10:$B$1009,"&lt;"&amp;DATE(2027,7,1)))</f>
        <v/>
      </c>
      <c r="I58" s="31">
        <f>IF($B58="","",SUMIFS(Transactions!$G$10:$G$1009,Transactions!$D$10:$D$1009,$B58,Transactions!$B$10:$B$1009,"&gt;="&amp;DATE(2027,7,1),Transactions!$B$10:$B$1009,"&lt;"&amp;DATE(2027,8,1)))</f>
        <v/>
      </c>
      <c r="J58" s="31">
        <f>IF($B58="","",SUMIFS(Transactions!$G$10:$G$1009,Transactions!$D$10:$D$1009,$B58,Transactions!$B$10:$B$1009,"&gt;="&amp;DATE(2027,8,1),Transactions!$B$10:$B$1009,"&lt;"&amp;DATE(2027,9,1)))</f>
        <v/>
      </c>
      <c r="K58" s="31">
        <f>IF($B58="","",SUMIFS(Transactions!$G$10:$G$1009,Transactions!$D$10:$D$1009,$B58,Transactions!$B$10:$B$1009,"&gt;="&amp;DATE(2027,9,1),Transactions!$B$10:$B$1009,"&lt;"&amp;DATE(2027,10,1)))</f>
        <v/>
      </c>
      <c r="L58" s="31">
        <f>IF($B58="","",SUMIFS(Transactions!$G$10:$G$1009,Transactions!$D$10:$D$1009,$B58,Transactions!$B$10:$B$1009,"&gt;="&amp;DATE(2027,10,1),Transactions!$B$10:$B$1009,"&lt;"&amp;DATE(2027,11,1)))</f>
        <v/>
      </c>
      <c r="M58" s="31">
        <f>IF($B58="","",SUMIFS(Transactions!$G$10:$G$1009,Transactions!$D$10:$D$1009,$B58,Transactions!$B$10:$B$1009,"&gt;="&amp;DATE(2027,11,1),Transactions!$B$10:$B$1009,"&lt;"&amp;DATE(2027,12,1)))</f>
        <v/>
      </c>
      <c r="N58" s="31">
        <f>IF($B58="","",SUMIFS(Transactions!$G$10:$G$1009,Transactions!$D$10:$D$1009,$B58,Transactions!$B$10:$B$1009,"&gt;="&amp;DATE(2027,12,1),Transactions!$B$10:$B$1009,"&lt;"&amp;DATE(2027,13,1)))</f>
        <v/>
      </c>
      <c r="O58" s="32">
        <f>IF($B58="","",SUM(C58:N58))</f>
        <v/>
      </c>
    </row>
    <row r="59">
      <c r="B59" s="30">
        <f>IF(INDEX(Categories!$C$6:$C$40,15)="Expense",Categories!$B$20,"")</f>
        <v/>
      </c>
      <c r="C59" s="31">
        <f>IF($B59="","",SUMIFS(Transactions!$G$10:$G$1009,Transactions!$D$10:$D$1009,$B59,Transactions!$B$10:$B$1009,"&gt;="&amp;DATE(2027,1,1),Transactions!$B$10:$B$1009,"&lt;"&amp;DATE(2027,2,1)))</f>
        <v/>
      </c>
      <c r="D59" s="31">
        <f>IF($B59="","",SUMIFS(Transactions!$G$10:$G$1009,Transactions!$D$10:$D$1009,$B59,Transactions!$B$10:$B$1009,"&gt;="&amp;DATE(2027,2,1),Transactions!$B$10:$B$1009,"&lt;"&amp;DATE(2027,3,1)))</f>
        <v/>
      </c>
      <c r="E59" s="31">
        <f>IF($B59="","",SUMIFS(Transactions!$G$10:$G$1009,Transactions!$D$10:$D$1009,$B59,Transactions!$B$10:$B$1009,"&gt;="&amp;DATE(2027,3,1),Transactions!$B$10:$B$1009,"&lt;"&amp;DATE(2027,4,1)))</f>
        <v/>
      </c>
      <c r="F59" s="31">
        <f>IF($B59="","",SUMIFS(Transactions!$G$10:$G$1009,Transactions!$D$10:$D$1009,$B59,Transactions!$B$10:$B$1009,"&gt;="&amp;DATE(2027,4,1),Transactions!$B$10:$B$1009,"&lt;"&amp;DATE(2027,5,1)))</f>
        <v/>
      </c>
      <c r="G59" s="31">
        <f>IF($B59="","",SUMIFS(Transactions!$G$10:$G$1009,Transactions!$D$10:$D$1009,$B59,Transactions!$B$10:$B$1009,"&gt;="&amp;DATE(2027,5,1),Transactions!$B$10:$B$1009,"&lt;"&amp;DATE(2027,6,1)))</f>
        <v/>
      </c>
      <c r="H59" s="31">
        <f>IF($B59="","",SUMIFS(Transactions!$G$10:$G$1009,Transactions!$D$10:$D$1009,$B59,Transactions!$B$10:$B$1009,"&gt;="&amp;DATE(2027,6,1),Transactions!$B$10:$B$1009,"&lt;"&amp;DATE(2027,7,1)))</f>
        <v/>
      </c>
      <c r="I59" s="31">
        <f>IF($B59="","",SUMIFS(Transactions!$G$10:$G$1009,Transactions!$D$10:$D$1009,$B59,Transactions!$B$10:$B$1009,"&gt;="&amp;DATE(2027,7,1),Transactions!$B$10:$B$1009,"&lt;"&amp;DATE(2027,8,1)))</f>
        <v/>
      </c>
      <c r="J59" s="31">
        <f>IF($B59="","",SUMIFS(Transactions!$G$10:$G$1009,Transactions!$D$10:$D$1009,$B59,Transactions!$B$10:$B$1009,"&gt;="&amp;DATE(2027,8,1),Transactions!$B$10:$B$1009,"&lt;"&amp;DATE(2027,9,1)))</f>
        <v/>
      </c>
      <c r="K59" s="31">
        <f>IF($B59="","",SUMIFS(Transactions!$G$10:$G$1009,Transactions!$D$10:$D$1009,$B59,Transactions!$B$10:$B$1009,"&gt;="&amp;DATE(2027,9,1),Transactions!$B$10:$B$1009,"&lt;"&amp;DATE(2027,10,1)))</f>
        <v/>
      </c>
      <c r="L59" s="31">
        <f>IF($B59="","",SUMIFS(Transactions!$G$10:$G$1009,Transactions!$D$10:$D$1009,$B59,Transactions!$B$10:$B$1009,"&gt;="&amp;DATE(2027,10,1),Transactions!$B$10:$B$1009,"&lt;"&amp;DATE(2027,11,1)))</f>
        <v/>
      </c>
      <c r="M59" s="31">
        <f>IF($B59="","",SUMIFS(Transactions!$G$10:$G$1009,Transactions!$D$10:$D$1009,$B59,Transactions!$B$10:$B$1009,"&gt;="&amp;DATE(2027,11,1),Transactions!$B$10:$B$1009,"&lt;"&amp;DATE(2027,12,1)))</f>
        <v/>
      </c>
      <c r="N59" s="31">
        <f>IF($B59="","",SUMIFS(Transactions!$G$10:$G$1009,Transactions!$D$10:$D$1009,$B59,Transactions!$B$10:$B$1009,"&gt;="&amp;DATE(2027,12,1),Transactions!$B$10:$B$1009,"&lt;"&amp;DATE(2027,13,1)))</f>
        <v/>
      </c>
      <c r="O59" s="32">
        <f>IF($B59="","",SUM(C59:N59))</f>
        <v/>
      </c>
    </row>
    <row r="60">
      <c r="B60" s="30">
        <f>IF(INDEX(Categories!$C$6:$C$40,16)="Expense",Categories!$B$21,"")</f>
        <v/>
      </c>
      <c r="C60" s="31">
        <f>IF($B60="","",SUMIFS(Transactions!$G$10:$G$1009,Transactions!$D$10:$D$1009,$B60,Transactions!$B$10:$B$1009,"&gt;="&amp;DATE(2027,1,1),Transactions!$B$10:$B$1009,"&lt;"&amp;DATE(2027,2,1)))</f>
        <v/>
      </c>
      <c r="D60" s="31">
        <f>IF($B60="","",SUMIFS(Transactions!$G$10:$G$1009,Transactions!$D$10:$D$1009,$B60,Transactions!$B$10:$B$1009,"&gt;="&amp;DATE(2027,2,1),Transactions!$B$10:$B$1009,"&lt;"&amp;DATE(2027,3,1)))</f>
        <v/>
      </c>
      <c r="E60" s="31">
        <f>IF($B60="","",SUMIFS(Transactions!$G$10:$G$1009,Transactions!$D$10:$D$1009,$B60,Transactions!$B$10:$B$1009,"&gt;="&amp;DATE(2027,3,1),Transactions!$B$10:$B$1009,"&lt;"&amp;DATE(2027,4,1)))</f>
        <v/>
      </c>
      <c r="F60" s="31">
        <f>IF($B60="","",SUMIFS(Transactions!$G$10:$G$1009,Transactions!$D$10:$D$1009,$B60,Transactions!$B$10:$B$1009,"&gt;="&amp;DATE(2027,4,1),Transactions!$B$10:$B$1009,"&lt;"&amp;DATE(2027,5,1)))</f>
        <v/>
      </c>
      <c r="G60" s="31">
        <f>IF($B60="","",SUMIFS(Transactions!$G$10:$G$1009,Transactions!$D$10:$D$1009,$B60,Transactions!$B$10:$B$1009,"&gt;="&amp;DATE(2027,5,1),Transactions!$B$10:$B$1009,"&lt;"&amp;DATE(2027,6,1)))</f>
        <v/>
      </c>
      <c r="H60" s="31">
        <f>IF($B60="","",SUMIFS(Transactions!$G$10:$G$1009,Transactions!$D$10:$D$1009,$B60,Transactions!$B$10:$B$1009,"&gt;="&amp;DATE(2027,6,1),Transactions!$B$10:$B$1009,"&lt;"&amp;DATE(2027,7,1)))</f>
        <v/>
      </c>
      <c r="I60" s="31">
        <f>IF($B60="","",SUMIFS(Transactions!$G$10:$G$1009,Transactions!$D$10:$D$1009,$B60,Transactions!$B$10:$B$1009,"&gt;="&amp;DATE(2027,7,1),Transactions!$B$10:$B$1009,"&lt;"&amp;DATE(2027,8,1)))</f>
        <v/>
      </c>
      <c r="J60" s="31">
        <f>IF($B60="","",SUMIFS(Transactions!$G$10:$G$1009,Transactions!$D$10:$D$1009,$B60,Transactions!$B$10:$B$1009,"&gt;="&amp;DATE(2027,8,1),Transactions!$B$10:$B$1009,"&lt;"&amp;DATE(2027,9,1)))</f>
        <v/>
      </c>
      <c r="K60" s="31">
        <f>IF($B60="","",SUMIFS(Transactions!$G$10:$G$1009,Transactions!$D$10:$D$1009,$B60,Transactions!$B$10:$B$1009,"&gt;="&amp;DATE(2027,9,1),Transactions!$B$10:$B$1009,"&lt;"&amp;DATE(2027,10,1)))</f>
        <v/>
      </c>
      <c r="L60" s="31">
        <f>IF($B60="","",SUMIFS(Transactions!$G$10:$G$1009,Transactions!$D$10:$D$1009,$B60,Transactions!$B$10:$B$1009,"&gt;="&amp;DATE(2027,10,1),Transactions!$B$10:$B$1009,"&lt;"&amp;DATE(2027,11,1)))</f>
        <v/>
      </c>
      <c r="M60" s="31">
        <f>IF($B60="","",SUMIFS(Transactions!$G$10:$G$1009,Transactions!$D$10:$D$1009,$B60,Transactions!$B$10:$B$1009,"&gt;="&amp;DATE(2027,11,1),Transactions!$B$10:$B$1009,"&lt;"&amp;DATE(2027,12,1)))</f>
        <v/>
      </c>
      <c r="N60" s="31">
        <f>IF($B60="","",SUMIFS(Transactions!$G$10:$G$1009,Transactions!$D$10:$D$1009,$B60,Transactions!$B$10:$B$1009,"&gt;="&amp;DATE(2027,12,1),Transactions!$B$10:$B$1009,"&lt;"&amp;DATE(2027,13,1)))</f>
        <v/>
      </c>
      <c r="O60" s="32">
        <f>IF($B60="","",SUM(C60:N60))</f>
        <v/>
      </c>
    </row>
    <row r="61">
      <c r="B61" s="30">
        <f>IF(INDEX(Categories!$C$6:$C$40,17)="Expense",Categories!$B$22,"")</f>
        <v/>
      </c>
      <c r="C61" s="31">
        <f>IF($B61="","",SUMIFS(Transactions!$G$10:$G$1009,Transactions!$D$10:$D$1009,$B61,Transactions!$B$10:$B$1009,"&gt;="&amp;DATE(2027,1,1),Transactions!$B$10:$B$1009,"&lt;"&amp;DATE(2027,2,1)))</f>
        <v/>
      </c>
      <c r="D61" s="31">
        <f>IF($B61="","",SUMIFS(Transactions!$G$10:$G$1009,Transactions!$D$10:$D$1009,$B61,Transactions!$B$10:$B$1009,"&gt;="&amp;DATE(2027,2,1),Transactions!$B$10:$B$1009,"&lt;"&amp;DATE(2027,3,1)))</f>
        <v/>
      </c>
      <c r="E61" s="31">
        <f>IF($B61="","",SUMIFS(Transactions!$G$10:$G$1009,Transactions!$D$10:$D$1009,$B61,Transactions!$B$10:$B$1009,"&gt;="&amp;DATE(2027,3,1),Transactions!$B$10:$B$1009,"&lt;"&amp;DATE(2027,4,1)))</f>
        <v/>
      </c>
      <c r="F61" s="31">
        <f>IF($B61="","",SUMIFS(Transactions!$G$10:$G$1009,Transactions!$D$10:$D$1009,$B61,Transactions!$B$10:$B$1009,"&gt;="&amp;DATE(2027,4,1),Transactions!$B$10:$B$1009,"&lt;"&amp;DATE(2027,5,1)))</f>
        <v/>
      </c>
      <c r="G61" s="31">
        <f>IF($B61="","",SUMIFS(Transactions!$G$10:$G$1009,Transactions!$D$10:$D$1009,$B61,Transactions!$B$10:$B$1009,"&gt;="&amp;DATE(2027,5,1),Transactions!$B$10:$B$1009,"&lt;"&amp;DATE(2027,6,1)))</f>
        <v/>
      </c>
      <c r="H61" s="31">
        <f>IF($B61="","",SUMIFS(Transactions!$G$10:$G$1009,Transactions!$D$10:$D$1009,$B61,Transactions!$B$10:$B$1009,"&gt;="&amp;DATE(2027,6,1),Transactions!$B$10:$B$1009,"&lt;"&amp;DATE(2027,7,1)))</f>
        <v/>
      </c>
      <c r="I61" s="31">
        <f>IF($B61="","",SUMIFS(Transactions!$G$10:$G$1009,Transactions!$D$10:$D$1009,$B61,Transactions!$B$10:$B$1009,"&gt;="&amp;DATE(2027,7,1),Transactions!$B$10:$B$1009,"&lt;"&amp;DATE(2027,8,1)))</f>
        <v/>
      </c>
      <c r="J61" s="31">
        <f>IF($B61="","",SUMIFS(Transactions!$G$10:$G$1009,Transactions!$D$10:$D$1009,$B61,Transactions!$B$10:$B$1009,"&gt;="&amp;DATE(2027,8,1),Transactions!$B$10:$B$1009,"&lt;"&amp;DATE(2027,9,1)))</f>
        <v/>
      </c>
      <c r="K61" s="31">
        <f>IF($B61="","",SUMIFS(Transactions!$G$10:$G$1009,Transactions!$D$10:$D$1009,$B61,Transactions!$B$10:$B$1009,"&gt;="&amp;DATE(2027,9,1),Transactions!$B$10:$B$1009,"&lt;"&amp;DATE(2027,10,1)))</f>
        <v/>
      </c>
      <c r="L61" s="31">
        <f>IF($B61="","",SUMIFS(Transactions!$G$10:$G$1009,Transactions!$D$10:$D$1009,$B61,Transactions!$B$10:$B$1009,"&gt;="&amp;DATE(2027,10,1),Transactions!$B$10:$B$1009,"&lt;"&amp;DATE(2027,11,1)))</f>
        <v/>
      </c>
      <c r="M61" s="31">
        <f>IF($B61="","",SUMIFS(Transactions!$G$10:$G$1009,Transactions!$D$10:$D$1009,$B61,Transactions!$B$10:$B$1009,"&gt;="&amp;DATE(2027,11,1),Transactions!$B$10:$B$1009,"&lt;"&amp;DATE(2027,12,1)))</f>
        <v/>
      </c>
      <c r="N61" s="31">
        <f>IF($B61="","",SUMIFS(Transactions!$G$10:$G$1009,Transactions!$D$10:$D$1009,$B61,Transactions!$B$10:$B$1009,"&gt;="&amp;DATE(2027,12,1),Transactions!$B$10:$B$1009,"&lt;"&amp;DATE(2027,13,1)))</f>
        <v/>
      </c>
      <c r="O61" s="32">
        <f>IF($B61="","",SUM(C61:N61))</f>
        <v/>
      </c>
    </row>
    <row r="62">
      <c r="B62" s="30">
        <f>IF(INDEX(Categories!$C$6:$C$40,18)="Expense",Categories!$B$23,"")</f>
        <v/>
      </c>
      <c r="C62" s="31">
        <f>IF($B62="","",SUMIFS(Transactions!$G$10:$G$1009,Transactions!$D$10:$D$1009,$B62,Transactions!$B$10:$B$1009,"&gt;="&amp;DATE(2027,1,1),Transactions!$B$10:$B$1009,"&lt;"&amp;DATE(2027,2,1)))</f>
        <v/>
      </c>
      <c r="D62" s="31">
        <f>IF($B62="","",SUMIFS(Transactions!$G$10:$G$1009,Transactions!$D$10:$D$1009,$B62,Transactions!$B$10:$B$1009,"&gt;="&amp;DATE(2027,2,1),Transactions!$B$10:$B$1009,"&lt;"&amp;DATE(2027,3,1)))</f>
        <v/>
      </c>
      <c r="E62" s="31">
        <f>IF($B62="","",SUMIFS(Transactions!$G$10:$G$1009,Transactions!$D$10:$D$1009,$B62,Transactions!$B$10:$B$1009,"&gt;="&amp;DATE(2027,3,1),Transactions!$B$10:$B$1009,"&lt;"&amp;DATE(2027,4,1)))</f>
        <v/>
      </c>
      <c r="F62" s="31">
        <f>IF($B62="","",SUMIFS(Transactions!$G$10:$G$1009,Transactions!$D$10:$D$1009,$B62,Transactions!$B$10:$B$1009,"&gt;="&amp;DATE(2027,4,1),Transactions!$B$10:$B$1009,"&lt;"&amp;DATE(2027,5,1)))</f>
        <v/>
      </c>
      <c r="G62" s="31">
        <f>IF($B62="","",SUMIFS(Transactions!$G$10:$G$1009,Transactions!$D$10:$D$1009,$B62,Transactions!$B$10:$B$1009,"&gt;="&amp;DATE(2027,5,1),Transactions!$B$10:$B$1009,"&lt;"&amp;DATE(2027,6,1)))</f>
        <v/>
      </c>
      <c r="H62" s="31">
        <f>IF($B62="","",SUMIFS(Transactions!$G$10:$G$1009,Transactions!$D$10:$D$1009,$B62,Transactions!$B$10:$B$1009,"&gt;="&amp;DATE(2027,6,1),Transactions!$B$10:$B$1009,"&lt;"&amp;DATE(2027,7,1)))</f>
        <v/>
      </c>
      <c r="I62" s="31">
        <f>IF($B62="","",SUMIFS(Transactions!$G$10:$G$1009,Transactions!$D$10:$D$1009,$B62,Transactions!$B$10:$B$1009,"&gt;="&amp;DATE(2027,7,1),Transactions!$B$10:$B$1009,"&lt;"&amp;DATE(2027,8,1)))</f>
        <v/>
      </c>
      <c r="J62" s="31">
        <f>IF($B62="","",SUMIFS(Transactions!$G$10:$G$1009,Transactions!$D$10:$D$1009,$B62,Transactions!$B$10:$B$1009,"&gt;="&amp;DATE(2027,8,1),Transactions!$B$10:$B$1009,"&lt;"&amp;DATE(2027,9,1)))</f>
        <v/>
      </c>
      <c r="K62" s="31">
        <f>IF($B62="","",SUMIFS(Transactions!$G$10:$G$1009,Transactions!$D$10:$D$1009,$B62,Transactions!$B$10:$B$1009,"&gt;="&amp;DATE(2027,9,1),Transactions!$B$10:$B$1009,"&lt;"&amp;DATE(2027,10,1)))</f>
        <v/>
      </c>
      <c r="L62" s="31">
        <f>IF($B62="","",SUMIFS(Transactions!$G$10:$G$1009,Transactions!$D$10:$D$1009,$B62,Transactions!$B$10:$B$1009,"&gt;="&amp;DATE(2027,10,1),Transactions!$B$10:$B$1009,"&lt;"&amp;DATE(2027,11,1)))</f>
        <v/>
      </c>
      <c r="M62" s="31">
        <f>IF($B62="","",SUMIFS(Transactions!$G$10:$G$1009,Transactions!$D$10:$D$1009,$B62,Transactions!$B$10:$B$1009,"&gt;="&amp;DATE(2027,11,1),Transactions!$B$10:$B$1009,"&lt;"&amp;DATE(2027,12,1)))</f>
        <v/>
      </c>
      <c r="N62" s="31">
        <f>IF($B62="","",SUMIFS(Transactions!$G$10:$G$1009,Transactions!$D$10:$D$1009,$B62,Transactions!$B$10:$B$1009,"&gt;="&amp;DATE(2027,12,1),Transactions!$B$10:$B$1009,"&lt;"&amp;DATE(2027,13,1)))</f>
        <v/>
      </c>
      <c r="O62" s="32">
        <f>IF($B62="","",SUM(C62:N62))</f>
        <v/>
      </c>
    </row>
    <row r="63">
      <c r="B63" s="30">
        <f>IF(INDEX(Categories!$C$6:$C$40,19)="Expense",Categories!$B$24,"")</f>
        <v/>
      </c>
      <c r="C63" s="31">
        <f>IF($B63="","",SUMIFS(Transactions!$G$10:$G$1009,Transactions!$D$10:$D$1009,$B63,Transactions!$B$10:$B$1009,"&gt;="&amp;DATE(2027,1,1),Transactions!$B$10:$B$1009,"&lt;"&amp;DATE(2027,2,1)))</f>
        <v/>
      </c>
      <c r="D63" s="31">
        <f>IF($B63="","",SUMIFS(Transactions!$G$10:$G$1009,Transactions!$D$10:$D$1009,$B63,Transactions!$B$10:$B$1009,"&gt;="&amp;DATE(2027,2,1),Transactions!$B$10:$B$1009,"&lt;"&amp;DATE(2027,3,1)))</f>
        <v/>
      </c>
      <c r="E63" s="31">
        <f>IF($B63="","",SUMIFS(Transactions!$G$10:$G$1009,Transactions!$D$10:$D$1009,$B63,Transactions!$B$10:$B$1009,"&gt;="&amp;DATE(2027,3,1),Transactions!$B$10:$B$1009,"&lt;"&amp;DATE(2027,4,1)))</f>
        <v/>
      </c>
      <c r="F63" s="31">
        <f>IF($B63="","",SUMIFS(Transactions!$G$10:$G$1009,Transactions!$D$10:$D$1009,$B63,Transactions!$B$10:$B$1009,"&gt;="&amp;DATE(2027,4,1),Transactions!$B$10:$B$1009,"&lt;"&amp;DATE(2027,5,1)))</f>
        <v/>
      </c>
      <c r="G63" s="31">
        <f>IF($B63="","",SUMIFS(Transactions!$G$10:$G$1009,Transactions!$D$10:$D$1009,$B63,Transactions!$B$10:$B$1009,"&gt;="&amp;DATE(2027,5,1),Transactions!$B$10:$B$1009,"&lt;"&amp;DATE(2027,6,1)))</f>
        <v/>
      </c>
      <c r="H63" s="31">
        <f>IF($B63="","",SUMIFS(Transactions!$G$10:$G$1009,Transactions!$D$10:$D$1009,$B63,Transactions!$B$10:$B$1009,"&gt;="&amp;DATE(2027,6,1),Transactions!$B$10:$B$1009,"&lt;"&amp;DATE(2027,7,1)))</f>
        <v/>
      </c>
      <c r="I63" s="31">
        <f>IF($B63="","",SUMIFS(Transactions!$G$10:$G$1009,Transactions!$D$10:$D$1009,$B63,Transactions!$B$10:$B$1009,"&gt;="&amp;DATE(2027,7,1),Transactions!$B$10:$B$1009,"&lt;"&amp;DATE(2027,8,1)))</f>
        <v/>
      </c>
      <c r="J63" s="31">
        <f>IF($B63="","",SUMIFS(Transactions!$G$10:$G$1009,Transactions!$D$10:$D$1009,$B63,Transactions!$B$10:$B$1009,"&gt;="&amp;DATE(2027,8,1),Transactions!$B$10:$B$1009,"&lt;"&amp;DATE(2027,9,1)))</f>
        <v/>
      </c>
      <c r="K63" s="31">
        <f>IF($B63="","",SUMIFS(Transactions!$G$10:$G$1009,Transactions!$D$10:$D$1009,$B63,Transactions!$B$10:$B$1009,"&gt;="&amp;DATE(2027,9,1),Transactions!$B$10:$B$1009,"&lt;"&amp;DATE(2027,10,1)))</f>
        <v/>
      </c>
      <c r="L63" s="31">
        <f>IF($B63="","",SUMIFS(Transactions!$G$10:$G$1009,Transactions!$D$10:$D$1009,$B63,Transactions!$B$10:$B$1009,"&gt;="&amp;DATE(2027,10,1),Transactions!$B$10:$B$1009,"&lt;"&amp;DATE(2027,11,1)))</f>
        <v/>
      </c>
      <c r="M63" s="31">
        <f>IF($B63="","",SUMIFS(Transactions!$G$10:$G$1009,Transactions!$D$10:$D$1009,$B63,Transactions!$B$10:$B$1009,"&gt;="&amp;DATE(2027,11,1),Transactions!$B$10:$B$1009,"&lt;"&amp;DATE(2027,12,1)))</f>
        <v/>
      </c>
      <c r="N63" s="31">
        <f>IF($B63="","",SUMIFS(Transactions!$G$10:$G$1009,Transactions!$D$10:$D$1009,$B63,Transactions!$B$10:$B$1009,"&gt;="&amp;DATE(2027,12,1),Transactions!$B$10:$B$1009,"&lt;"&amp;DATE(2027,13,1)))</f>
        <v/>
      </c>
      <c r="O63" s="32">
        <f>IF($B63="","",SUM(C63:N63))</f>
        <v/>
      </c>
    </row>
    <row r="64">
      <c r="B64" s="30">
        <f>IF(INDEX(Categories!$C$6:$C$40,20)="Expense",Categories!$B$25,"")</f>
        <v/>
      </c>
      <c r="C64" s="31">
        <f>IF($B64="","",SUMIFS(Transactions!$G$10:$G$1009,Transactions!$D$10:$D$1009,$B64,Transactions!$B$10:$B$1009,"&gt;="&amp;DATE(2027,1,1),Transactions!$B$10:$B$1009,"&lt;"&amp;DATE(2027,2,1)))</f>
        <v/>
      </c>
      <c r="D64" s="31">
        <f>IF($B64="","",SUMIFS(Transactions!$G$10:$G$1009,Transactions!$D$10:$D$1009,$B64,Transactions!$B$10:$B$1009,"&gt;="&amp;DATE(2027,2,1),Transactions!$B$10:$B$1009,"&lt;"&amp;DATE(2027,3,1)))</f>
        <v/>
      </c>
      <c r="E64" s="31">
        <f>IF($B64="","",SUMIFS(Transactions!$G$10:$G$1009,Transactions!$D$10:$D$1009,$B64,Transactions!$B$10:$B$1009,"&gt;="&amp;DATE(2027,3,1),Transactions!$B$10:$B$1009,"&lt;"&amp;DATE(2027,4,1)))</f>
        <v/>
      </c>
      <c r="F64" s="31">
        <f>IF($B64="","",SUMIFS(Transactions!$G$10:$G$1009,Transactions!$D$10:$D$1009,$B64,Transactions!$B$10:$B$1009,"&gt;="&amp;DATE(2027,4,1),Transactions!$B$10:$B$1009,"&lt;"&amp;DATE(2027,5,1)))</f>
        <v/>
      </c>
      <c r="G64" s="31">
        <f>IF($B64="","",SUMIFS(Transactions!$G$10:$G$1009,Transactions!$D$10:$D$1009,$B64,Transactions!$B$10:$B$1009,"&gt;="&amp;DATE(2027,5,1),Transactions!$B$10:$B$1009,"&lt;"&amp;DATE(2027,6,1)))</f>
        <v/>
      </c>
      <c r="H64" s="31">
        <f>IF($B64="","",SUMIFS(Transactions!$G$10:$G$1009,Transactions!$D$10:$D$1009,$B64,Transactions!$B$10:$B$1009,"&gt;="&amp;DATE(2027,6,1),Transactions!$B$10:$B$1009,"&lt;"&amp;DATE(2027,7,1)))</f>
        <v/>
      </c>
      <c r="I64" s="31">
        <f>IF($B64="","",SUMIFS(Transactions!$G$10:$G$1009,Transactions!$D$10:$D$1009,$B64,Transactions!$B$10:$B$1009,"&gt;="&amp;DATE(2027,7,1),Transactions!$B$10:$B$1009,"&lt;"&amp;DATE(2027,8,1)))</f>
        <v/>
      </c>
      <c r="J64" s="31">
        <f>IF($B64="","",SUMIFS(Transactions!$G$10:$G$1009,Transactions!$D$10:$D$1009,$B64,Transactions!$B$10:$B$1009,"&gt;="&amp;DATE(2027,8,1),Transactions!$B$10:$B$1009,"&lt;"&amp;DATE(2027,9,1)))</f>
        <v/>
      </c>
      <c r="K64" s="31">
        <f>IF($B64="","",SUMIFS(Transactions!$G$10:$G$1009,Transactions!$D$10:$D$1009,$B64,Transactions!$B$10:$B$1009,"&gt;="&amp;DATE(2027,9,1),Transactions!$B$10:$B$1009,"&lt;"&amp;DATE(2027,10,1)))</f>
        <v/>
      </c>
      <c r="L64" s="31">
        <f>IF($B64="","",SUMIFS(Transactions!$G$10:$G$1009,Transactions!$D$10:$D$1009,$B64,Transactions!$B$10:$B$1009,"&gt;="&amp;DATE(2027,10,1),Transactions!$B$10:$B$1009,"&lt;"&amp;DATE(2027,11,1)))</f>
        <v/>
      </c>
      <c r="M64" s="31">
        <f>IF($B64="","",SUMIFS(Transactions!$G$10:$G$1009,Transactions!$D$10:$D$1009,$B64,Transactions!$B$10:$B$1009,"&gt;="&amp;DATE(2027,11,1),Transactions!$B$10:$B$1009,"&lt;"&amp;DATE(2027,12,1)))</f>
        <v/>
      </c>
      <c r="N64" s="31">
        <f>IF($B64="","",SUMIFS(Transactions!$G$10:$G$1009,Transactions!$D$10:$D$1009,$B64,Transactions!$B$10:$B$1009,"&gt;="&amp;DATE(2027,12,1),Transactions!$B$10:$B$1009,"&lt;"&amp;DATE(2027,13,1)))</f>
        <v/>
      </c>
      <c r="O64" s="32">
        <f>IF($B64="","",SUM(C64:N64))</f>
        <v/>
      </c>
    </row>
    <row r="65">
      <c r="B65" s="30">
        <f>IF(INDEX(Categories!$C$6:$C$40,21)="Expense",Categories!$B$26,"")</f>
        <v/>
      </c>
      <c r="C65" s="31">
        <f>IF($B65="","",SUMIFS(Transactions!$G$10:$G$1009,Transactions!$D$10:$D$1009,$B65,Transactions!$B$10:$B$1009,"&gt;="&amp;DATE(2027,1,1),Transactions!$B$10:$B$1009,"&lt;"&amp;DATE(2027,2,1)))</f>
        <v/>
      </c>
      <c r="D65" s="31">
        <f>IF($B65="","",SUMIFS(Transactions!$G$10:$G$1009,Transactions!$D$10:$D$1009,$B65,Transactions!$B$10:$B$1009,"&gt;="&amp;DATE(2027,2,1),Transactions!$B$10:$B$1009,"&lt;"&amp;DATE(2027,3,1)))</f>
        <v/>
      </c>
      <c r="E65" s="31">
        <f>IF($B65="","",SUMIFS(Transactions!$G$10:$G$1009,Transactions!$D$10:$D$1009,$B65,Transactions!$B$10:$B$1009,"&gt;="&amp;DATE(2027,3,1),Transactions!$B$10:$B$1009,"&lt;"&amp;DATE(2027,4,1)))</f>
        <v/>
      </c>
      <c r="F65" s="31">
        <f>IF($B65="","",SUMIFS(Transactions!$G$10:$G$1009,Transactions!$D$10:$D$1009,$B65,Transactions!$B$10:$B$1009,"&gt;="&amp;DATE(2027,4,1),Transactions!$B$10:$B$1009,"&lt;"&amp;DATE(2027,5,1)))</f>
        <v/>
      </c>
      <c r="G65" s="31">
        <f>IF($B65="","",SUMIFS(Transactions!$G$10:$G$1009,Transactions!$D$10:$D$1009,$B65,Transactions!$B$10:$B$1009,"&gt;="&amp;DATE(2027,5,1),Transactions!$B$10:$B$1009,"&lt;"&amp;DATE(2027,6,1)))</f>
        <v/>
      </c>
      <c r="H65" s="31">
        <f>IF($B65="","",SUMIFS(Transactions!$G$10:$G$1009,Transactions!$D$10:$D$1009,$B65,Transactions!$B$10:$B$1009,"&gt;="&amp;DATE(2027,6,1),Transactions!$B$10:$B$1009,"&lt;"&amp;DATE(2027,7,1)))</f>
        <v/>
      </c>
      <c r="I65" s="31">
        <f>IF($B65="","",SUMIFS(Transactions!$G$10:$G$1009,Transactions!$D$10:$D$1009,$B65,Transactions!$B$10:$B$1009,"&gt;="&amp;DATE(2027,7,1),Transactions!$B$10:$B$1009,"&lt;"&amp;DATE(2027,8,1)))</f>
        <v/>
      </c>
      <c r="J65" s="31">
        <f>IF($B65="","",SUMIFS(Transactions!$G$10:$G$1009,Transactions!$D$10:$D$1009,$B65,Transactions!$B$10:$B$1009,"&gt;="&amp;DATE(2027,8,1),Transactions!$B$10:$B$1009,"&lt;"&amp;DATE(2027,9,1)))</f>
        <v/>
      </c>
      <c r="K65" s="31">
        <f>IF($B65="","",SUMIFS(Transactions!$G$10:$G$1009,Transactions!$D$10:$D$1009,$B65,Transactions!$B$10:$B$1009,"&gt;="&amp;DATE(2027,9,1),Transactions!$B$10:$B$1009,"&lt;"&amp;DATE(2027,10,1)))</f>
        <v/>
      </c>
      <c r="L65" s="31">
        <f>IF($B65="","",SUMIFS(Transactions!$G$10:$G$1009,Transactions!$D$10:$D$1009,$B65,Transactions!$B$10:$B$1009,"&gt;="&amp;DATE(2027,10,1),Transactions!$B$10:$B$1009,"&lt;"&amp;DATE(2027,11,1)))</f>
        <v/>
      </c>
      <c r="M65" s="31">
        <f>IF($B65="","",SUMIFS(Transactions!$G$10:$G$1009,Transactions!$D$10:$D$1009,$B65,Transactions!$B$10:$B$1009,"&gt;="&amp;DATE(2027,11,1),Transactions!$B$10:$B$1009,"&lt;"&amp;DATE(2027,12,1)))</f>
        <v/>
      </c>
      <c r="N65" s="31">
        <f>IF($B65="","",SUMIFS(Transactions!$G$10:$G$1009,Transactions!$D$10:$D$1009,$B65,Transactions!$B$10:$B$1009,"&gt;="&amp;DATE(2027,12,1),Transactions!$B$10:$B$1009,"&lt;"&amp;DATE(2027,13,1)))</f>
        <v/>
      </c>
      <c r="O65" s="32">
        <f>IF($B65="","",SUM(C65:N65))</f>
        <v/>
      </c>
    </row>
    <row r="66" hidden="1">
      <c r="B66" s="30">
        <f>IF(INDEX(Categories!$C$6:$C$40,22)="Expense",Categories!$B$27,"")</f>
        <v/>
      </c>
      <c r="C66" s="31">
        <f>IF($B66="","",SUMIFS(Transactions!$G$10:$G$1009,Transactions!$D$10:$D$1009,$B66,Transactions!$B$10:$B$1009,"&gt;="&amp;DATE(2027,1,1),Transactions!$B$10:$B$1009,"&lt;"&amp;DATE(2027,2,1)))</f>
        <v/>
      </c>
      <c r="D66" s="31">
        <f>IF($B66="","",SUMIFS(Transactions!$G$10:$G$1009,Transactions!$D$10:$D$1009,$B66,Transactions!$B$10:$B$1009,"&gt;="&amp;DATE(2027,2,1),Transactions!$B$10:$B$1009,"&lt;"&amp;DATE(2027,3,1)))</f>
        <v/>
      </c>
      <c r="E66" s="31">
        <f>IF($B66="","",SUMIFS(Transactions!$G$10:$G$1009,Transactions!$D$10:$D$1009,$B66,Transactions!$B$10:$B$1009,"&gt;="&amp;DATE(2027,3,1),Transactions!$B$10:$B$1009,"&lt;"&amp;DATE(2027,4,1)))</f>
        <v/>
      </c>
      <c r="F66" s="31">
        <f>IF($B66="","",SUMIFS(Transactions!$G$10:$G$1009,Transactions!$D$10:$D$1009,$B66,Transactions!$B$10:$B$1009,"&gt;="&amp;DATE(2027,4,1),Transactions!$B$10:$B$1009,"&lt;"&amp;DATE(2027,5,1)))</f>
        <v/>
      </c>
      <c r="G66" s="31">
        <f>IF($B66="","",SUMIFS(Transactions!$G$10:$G$1009,Transactions!$D$10:$D$1009,$B66,Transactions!$B$10:$B$1009,"&gt;="&amp;DATE(2027,5,1),Transactions!$B$10:$B$1009,"&lt;"&amp;DATE(2027,6,1)))</f>
        <v/>
      </c>
      <c r="H66" s="31">
        <f>IF($B66="","",SUMIFS(Transactions!$G$10:$G$1009,Transactions!$D$10:$D$1009,$B66,Transactions!$B$10:$B$1009,"&gt;="&amp;DATE(2027,6,1),Transactions!$B$10:$B$1009,"&lt;"&amp;DATE(2027,7,1)))</f>
        <v/>
      </c>
      <c r="I66" s="31">
        <f>IF($B66="","",SUMIFS(Transactions!$G$10:$G$1009,Transactions!$D$10:$D$1009,$B66,Transactions!$B$10:$B$1009,"&gt;="&amp;DATE(2027,7,1),Transactions!$B$10:$B$1009,"&lt;"&amp;DATE(2027,8,1)))</f>
        <v/>
      </c>
      <c r="J66" s="31">
        <f>IF($B66="","",SUMIFS(Transactions!$G$10:$G$1009,Transactions!$D$10:$D$1009,$B66,Transactions!$B$10:$B$1009,"&gt;="&amp;DATE(2027,8,1),Transactions!$B$10:$B$1009,"&lt;"&amp;DATE(2027,9,1)))</f>
        <v/>
      </c>
      <c r="K66" s="31">
        <f>IF($B66="","",SUMIFS(Transactions!$G$10:$G$1009,Transactions!$D$10:$D$1009,$B66,Transactions!$B$10:$B$1009,"&gt;="&amp;DATE(2027,9,1),Transactions!$B$10:$B$1009,"&lt;"&amp;DATE(2027,10,1)))</f>
        <v/>
      </c>
      <c r="L66" s="31">
        <f>IF($B66="","",SUMIFS(Transactions!$G$10:$G$1009,Transactions!$D$10:$D$1009,$B66,Transactions!$B$10:$B$1009,"&gt;="&amp;DATE(2027,10,1),Transactions!$B$10:$B$1009,"&lt;"&amp;DATE(2027,11,1)))</f>
        <v/>
      </c>
      <c r="M66" s="31">
        <f>IF($B66="","",SUMIFS(Transactions!$G$10:$G$1009,Transactions!$D$10:$D$1009,$B66,Transactions!$B$10:$B$1009,"&gt;="&amp;DATE(2027,11,1),Transactions!$B$10:$B$1009,"&lt;"&amp;DATE(2027,12,1)))</f>
        <v/>
      </c>
      <c r="N66" s="31">
        <f>IF($B66="","",SUMIFS(Transactions!$G$10:$G$1009,Transactions!$D$10:$D$1009,$B66,Transactions!$B$10:$B$1009,"&gt;="&amp;DATE(2027,12,1),Transactions!$B$10:$B$1009,"&lt;"&amp;DATE(2027,13,1)))</f>
        <v/>
      </c>
      <c r="O66" s="32">
        <f>IF($B66="","",SUM(C66:N66))</f>
        <v/>
      </c>
    </row>
    <row r="67" hidden="1">
      <c r="B67" s="30">
        <f>IF(INDEX(Categories!$C$6:$C$40,23)="Expense",Categories!$B$28,"")</f>
        <v/>
      </c>
      <c r="C67" s="31">
        <f>IF($B67="","",SUMIFS(Transactions!$G$10:$G$1009,Transactions!$D$10:$D$1009,$B67,Transactions!$B$10:$B$1009,"&gt;="&amp;DATE(2027,1,1),Transactions!$B$10:$B$1009,"&lt;"&amp;DATE(2027,2,1)))</f>
        <v/>
      </c>
      <c r="D67" s="31">
        <f>IF($B67="","",SUMIFS(Transactions!$G$10:$G$1009,Transactions!$D$10:$D$1009,$B67,Transactions!$B$10:$B$1009,"&gt;="&amp;DATE(2027,2,1),Transactions!$B$10:$B$1009,"&lt;"&amp;DATE(2027,3,1)))</f>
        <v/>
      </c>
      <c r="E67" s="31">
        <f>IF($B67="","",SUMIFS(Transactions!$G$10:$G$1009,Transactions!$D$10:$D$1009,$B67,Transactions!$B$10:$B$1009,"&gt;="&amp;DATE(2027,3,1),Transactions!$B$10:$B$1009,"&lt;"&amp;DATE(2027,4,1)))</f>
        <v/>
      </c>
      <c r="F67" s="31">
        <f>IF($B67="","",SUMIFS(Transactions!$G$10:$G$1009,Transactions!$D$10:$D$1009,$B67,Transactions!$B$10:$B$1009,"&gt;="&amp;DATE(2027,4,1),Transactions!$B$10:$B$1009,"&lt;"&amp;DATE(2027,5,1)))</f>
        <v/>
      </c>
      <c r="G67" s="31">
        <f>IF($B67="","",SUMIFS(Transactions!$G$10:$G$1009,Transactions!$D$10:$D$1009,$B67,Transactions!$B$10:$B$1009,"&gt;="&amp;DATE(2027,5,1),Transactions!$B$10:$B$1009,"&lt;"&amp;DATE(2027,6,1)))</f>
        <v/>
      </c>
      <c r="H67" s="31">
        <f>IF($B67="","",SUMIFS(Transactions!$G$10:$G$1009,Transactions!$D$10:$D$1009,$B67,Transactions!$B$10:$B$1009,"&gt;="&amp;DATE(2027,6,1),Transactions!$B$10:$B$1009,"&lt;"&amp;DATE(2027,7,1)))</f>
        <v/>
      </c>
      <c r="I67" s="31">
        <f>IF($B67="","",SUMIFS(Transactions!$G$10:$G$1009,Transactions!$D$10:$D$1009,$B67,Transactions!$B$10:$B$1009,"&gt;="&amp;DATE(2027,7,1),Transactions!$B$10:$B$1009,"&lt;"&amp;DATE(2027,8,1)))</f>
        <v/>
      </c>
      <c r="J67" s="31">
        <f>IF($B67="","",SUMIFS(Transactions!$G$10:$G$1009,Transactions!$D$10:$D$1009,$B67,Transactions!$B$10:$B$1009,"&gt;="&amp;DATE(2027,8,1),Transactions!$B$10:$B$1009,"&lt;"&amp;DATE(2027,9,1)))</f>
        <v/>
      </c>
      <c r="K67" s="31">
        <f>IF($B67="","",SUMIFS(Transactions!$G$10:$G$1009,Transactions!$D$10:$D$1009,$B67,Transactions!$B$10:$B$1009,"&gt;="&amp;DATE(2027,9,1),Transactions!$B$10:$B$1009,"&lt;"&amp;DATE(2027,10,1)))</f>
        <v/>
      </c>
      <c r="L67" s="31">
        <f>IF($B67="","",SUMIFS(Transactions!$G$10:$G$1009,Transactions!$D$10:$D$1009,$B67,Transactions!$B$10:$B$1009,"&gt;="&amp;DATE(2027,10,1),Transactions!$B$10:$B$1009,"&lt;"&amp;DATE(2027,11,1)))</f>
        <v/>
      </c>
      <c r="M67" s="31">
        <f>IF($B67="","",SUMIFS(Transactions!$G$10:$G$1009,Transactions!$D$10:$D$1009,$B67,Transactions!$B$10:$B$1009,"&gt;="&amp;DATE(2027,11,1),Transactions!$B$10:$B$1009,"&lt;"&amp;DATE(2027,12,1)))</f>
        <v/>
      </c>
      <c r="N67" s="31">
        <f>IF($B67="","",SUMIFS(Transactions!$G$10:$G$1009,Transactions!$D$10:$D$1009,$B67,Transactions!$B$10:$B$1009,"&gt;="&amp;DATE(2027,12,1),Transactions!$B$10:$B$1009,"&lt;"&amp;DATE(2027,13,1)))</f>
        <v/>
      </c>
      <c r="O67" s="32">
        <f>IF($B67="","",SUM(C67:N67))</f>
        <v/>
      </c>
    </row>
    <row r="68" hidden="1">
      <c r="B68" s="30">
        <f>IF(INDEX(Categories!$C$6:$C$40,24)="Expense",Categories!$B$29,"")</f>
        <v/>
      </c>
      <c r="C68" s="31">
        <f>IF($B68="","",SUMIFS(Transactions!$G$10:$G$1009,Transactions!$D$10:$D$1009,$B68,Transactions!$B$10:$B$1009,"&gt;="&amp;DATE(2027,1,1),Transactions!$B$10:$B$1009,"&lt;"&amp;DATE(2027,2,1)))</f>
        <v/>
      </c>
      <c r="D68" s="31">
        <f>IF($B68="","",SUMIFS(Transactions!$G$10:$G$1009,Transactions!$D$10:$D$1009,$B68,Transactions!$B$10:$B$1009,"&gt;="&amp;DATE(2027,2,1),Transactions!$B$10:$B$1009,"&lt;"&amp;DATE(2027,3,1)))</f>
        <v/>
      </c>
      <c r="E68" s="31">
        <f>IF($B68="","",SUMIFS(Transactions!$G$10:$G$1009,Transactions!$D$10:$D$1009,$B68,Transactions!$B$10:$B$1009,"&gt;="&amp;DATE(2027,3,1),Transactions!$B$10:$B$1009,"&lt;"&amp;DATE(2027,4,1)))</f>
        <v/>
      </c>
      <c r="F68" s="31">
        <f>IF($B68="","",SUMIFS(Transactions!$G$10:$G$1009,Transactions!$D$10:$D$1009,$B68,Transactions!$B$10:$B$1009,"&gt;="&amp;DATE(2027,4,1),Transactions!$B$10:$B$1009,"&lt;"&amp;DATE(2027,5,1)))</f>
        <v/>
      </c>
      <c r="G68" s="31">
        <f>IF($B68="","",SUMIFS(Transactions!$G$10:$G$1009,Transactions!$D$10:$D$1009,$B68,Transactions!$B$10:$B$1009,"&gt;="&amp;DATE(2027,5,1),Transactions!$B$10:$B$1009,"&lt;"&amp;DATE(2027,6,1)))</f>
        <v/>
      </c>
      <c r="H68" s="31">
        <f>IF($B68="","",SUMIFS(Transactions!$G$10:$G$1009,Transactions!$D$10:$D$1009,$B68,Transactions!$B$10:$B$1009,"&gt;="&amp;DATE(2027,6,1),Transactions!$B$10:$B$1009,"&lt;"&amp;DATE(2027,7,1)))</f>
        <v/>
      </c>
      <c r="I68" s="31">
        <f>IF($B68="","",SUMIFS(Transactions!$G$10:$G$1009,Transactions!$D$10:$D$1009,$B68,Transactions!$B$10:$B$1009,"&gt;="&amp;DATE(2027,7,1),Transactions!$B$10:$B$1009,"&lt;"&amp;DATE(2027,8,1)))</f>
        <v/>
      </c>
      <c r="J68" s="31">
        <f>IF($B68="","",SUMIFS(Transactions!$G$10:$G$1009,Transactions!$D$10:$D$1009,$B68,Transactions!$B$10:$B$1009,"&gt;="&amp;DATE(2027,8,1),Transactions!$B$10:$B$1009,"&lt;"&amp;DATE(2027,9,1)))</f>
        <v/>
      </c>
      <c r="K68" s="31">
        <f>IF($B68="","",SUMIFS(Transactions!$G$10:$G$1009,Transactions!$D$10:$D$1009,$B68,Transactions!$B$10:$B$1009,"&gt;="&amp;DATE(2027,9,1),Transactions!$B$10:$B$1009,"&lt;"&amp;DATE(2027,10,1)))</f>
        <v/>
      </c>
      <c r="L68" s="31">
        <f>IF($B68="","",SUMIFS(Transactions!$G$10:$G$1009,Transactions!$D$10:$D$1009,$B68,Transactions!$B$10:$B$1009,"&gt;="&amp;DATE(2027,10,1),Transactions!$B$10:$B$1009,"&lt;"&amp;DATE(2027,11,1)))</f>
        <v/>
      </c>
      <c r="M68" s="31">
        <f>IF($B68="","",SUMIFS(Transactions!$G$10:$G$1009,Transactions!$D$10:$D$1009,$B68,Transactions!$B$10:$B$1009,"&gt;="&amp;DATE(2027,11,1),Transactions!$B$10:$B$1009,"&lt;"&amp;DATE(2027,12,1)))</f>
        <v/>
      </c>
      <c r="N68" s="31">
        <f>IF($B68="","",SUMIFS(Transactions!$G$10:$G$1009,Transactions!$D$10:$D$1009,$B68,Transactions!$B$10:$B$1009,"&gt;="&amp;DATE(2027,12,1),Transactions!$B$10:$B$1009,"&lt;"&amp;DATE(2027,13,1)))</f>
        <v/>
      </c>
      <c r="O68" s="32">
        <f>IF($B68="","",SUM(C68:N68))</f>
        <v/>
      </c>
    </row>
    <row r="69" hidden="1">
      <c r="B69" s="30">
        <f>IF(INDEX(Categories!$C$6:$C$40,25)="Expense",Categories!$B$30,"")</f>
        <v/>
      </c>
      <c r="C69" s="31">
        <f>IF($B69="","",SUMIFS(Transactions!$G$10:$G$1009,Transactions!$D$10:$D$1009,$B69,Transactions!$B$10:$B$1009,"&gt;="&amp;DATE(2027,1,1),Transactions!$B$10:$B$1009,"&lt;"&amp;DATE(2027,2,1)))</f>
        <v/>
      </c>
      <c r="D69" s="31">
        <f>IF($B69="","",SUMIFS(Transactions!$G$10:$G$1009,Transactions!$D$10:$D$1009,$B69,Transactions!$B$10:$B$1009,"&gt;="&amp;DATE(2027,2,1),Transactions!$B$10:$B$1009,"&lt;"&amp;DATE(2027,3,1)))</f>
        <v/>
      </c>
      <c r="E69" s="31">
        <f>IF($B69="","",SUMIFS(Transactions!$G$10:$G$1009,Transactions!$D$10:$D$1009,$B69,Transactions!$B$10:$B$1009,"&gt;="&amp;DATE(2027,3,1),Transactions!$B$10:$B$1009,"&lt;"&amp;DATE(2027,4,1)))</f>
        <v/>
      </c>
      <c r="F69" s="31">
        <f>IF($B69="","",SUMIFS(Transactions!$G$10:$G$1009,Transactions!$D$10:$D$1009,$B69,Transactions!$B$10:$B$1009,"&gt;="&amp;DATE(2027,4,1),Transactions!$B$10:$B$1009,"&lt;"&amp;DATE(2027,5,1)))</f>
        <v/>
      </c>
      <c r="G69" s="31">
        <f>IF($B69="","",SUMIFS(Transactions!$G$10:$G$1009,Transactions!$D$10:$D$1009,$B69,Transactions!$B$10:$B$1009,"&gt;="&amp;DATE(2027,5,1),Transactions!$B$10:$B$1009,"&lt;"&amp;DATE(2027,6,1)))</f>
        <v/>
      </c>
      <c r="H69" s="31">
        <f>IF($B69="","",SUMIFS(Transactions!$G$10:$G$1009,Transactions!$D$10:$D$1009,$B69,Transactions!$B$10:$B$1009,"&gt;="&amp;DATE(2027,6,1),Transactions!$B$10:$B$1009,"&lt;"&amp;DATE(2027,7,1)))</f>
        <v/>
      </c>
      <c r="I69" s="31">
        <f>IF($B69="","",SUMIFS(Transactions!$G$10:$G$1009,Transactions!$D$10:$D$1009,$B69,Transactions!$B$10:$B$1009,"&gt;="&amp;DATE(2027,7,1),Transactions!$B$10:$B$1009,"&lt;"&amp;DATE(2027,8,1)))</f>
        <v/>
      </c>
      <c r="J69" s="31">
        <f>IF($B69="","",SUMIFS(Transactions!$G$10:$G$1009,Transactions!$D$10:$D$1009,$B69,Transactions!$B$10:$B$1009,"&gt;="&amp;DATE(2027,8,1),Transactions!$B$10:$B$1009,"&lt;"&amp;DATE(2027,9,1)))</f>
        <v/>
      </c>
      <c r="K69" s="31">
        <f>IF($B69="","",SUMIFS(Transactions!$G$10:$G$1009,Transactions!$D$10:$D$1009,$B69,Transactions!$B$10:$B$1009,"&gt;="&amp;DATE(2027,9,1),Transactions!$B$10:$B$1009,"&lt;"&amp;DATE(2027,10,1)))</f>
        <v/>
      </c>
      <c r="L69" s="31">
        <f>IF($B69="","",SUMIFS(Transactions!$G$10:$G$1009,Transactions!$D$10:$D$1009,$B69,Transactions!$B$10:$B$1009,"&gt;="&amp;DATE(2027,10,1),Transactions!$B$10:$B$1009,"&lt;"&amp;DATE(2027,11,1)))</f>
        <v/>
      </c>
      <c r="M69" s="31">
        <f>IF($B69="","",SUMIFS(Transactions!$G$10:$G$1009,Transactions!$D$10:$D$1009,$B69,Transactions!$B$10:$B$1009,"&gt;="&amp;DATE(2027,11,1),Transactions!$B$10:$B$1009,"&lt;"&amp;DATE(2027,12,1)))</f>
        <v/>
      </c>
      <c r="N69" s="31">
        <f>IF($B69="","",SUMIFS(Transactions!$G$10:$G$1009,Transactions!$D$10:$D$1009,$B69,Transactions!$B$10:$B$1009,"&gt;="&amp;DATE(2027,12,1),Transactions!$B$10:$B$1009,"&lt;"&amp;DATE(2027,13,1)))</f>
        <v/>
      </c>
      <c r="O69" s="32">
        <f>IF($B69="","",SUM(C69:N69))</f>
        <v/>
      </c>
    </row>
    <row r="70" hidden="1">
      <c r="B70" s="30">
        <f>IF(INDEX(Categories!$C$6:$C$40,26)="Expense",Categories!$B$31,"")</f>
        <v/>
      </c>
      <c r="C70" s="31">
        <f>IF($B70="","",SUMIFS(Transactions!$G$10:$G$1009,Transactions!$D$10:$D$1009,$B70,Transactions!$B$10:$B$1009,"&gt;="&amp;DATE(2027,1,1),Transactions!$B$10:$B$1009,"&lt;"&amp;DATE(2027,2,1)))</f>
        <v/>
      </c>
      <c r="D70" s="31">
        <f>IF($B70="","",SUMIFS(Transactions!$G$10:$G$1009,Transactions!$D$10:$D$1009,$B70,Transactions!$B$10:$B$1009,"&gt;="&amp;DATE(2027,2,1),Transactions!$B$10:$B$1009,"&lt;"&amp;DATE(2027,3,1)))</f>
        <v/>
      </c>
      <c r="E70" s="31">
        <f>IF($B70="","",SUMIFS(Transactions!$G$10:$G$1009,Transactions!$D$10:$D$1009,$B70,Transactions!$B$10:$B$1009,"&gt;="&amp;DATE(2027,3,1),Transactions!$B$10:$B$1009,"&lt;"&amp;DATE(2027,4,1)))</f>
        <v/>
      </c>
      <c r="F70" s="31">
        <f>IF($B70="","",SUMIFS(Transactions!$G$10:$G$1009,Transactions!$D$10:$D$1009,$B70,Transactions!$B$10:$B$1009,"&gt;="&amp;DATE(2027,4,1),Transactions!$B$10:$B$1009,"&lt;"&amp;DATE(2027,5,1)))</f>
        <v/>
      </c>
      <c r="G70" s="31">
        <f>IF($B70="","",SUMIFS(Transactions!$G$10:$G$1009,Transactions!$D$10:$D$1009,$B70,Transactions!$B$10:$B$1009,"&gt;="&amp;DATE(2027,5,1),Transactions!$B$10:$B$1009,"&lt;"&amp;DATE(2027,6,1)))</f>
        <v/>
      </c>
      <c r="H70" s="31">
        <f>IF($B70="","",SUMIFS(Transactions!$G$10:$G$1009,Transactions!$D$10:$D$1009,$B70,Transactions!$B$10:$B$1009,"&gt;="&amp;DATE(2027,6,1),Transactions!$B$10:$B$1009,"&lt;"&amp;DATE(2027,7,1)))</f>
        <v/>
      </c>
      <c r="I70" s="31">
        <f>IF($B70="","",SUMIFS(Transactions!$G$10:$G$1009,Transactions!$D$10:$D$1009,$B70,Transactions!$B$10:$B$1009,"&gt;="&amp;DATE(2027,7,1),Transactions!$B$10:$B$1009,"&lt;"&amp;DATE(2027,8,1)))</f>
        <v/>
      </c>
      <c r="J70" s="31">
        <f>IF($B70="","",SUMIFS(Transactions!$G$10:$G$1009,Transactions!$D$10:$D$1009,$B70,Transactions!$B$10:$B$1009,"&gt;="&amp;DATE(2027,8,1),Transactions!$B$10:$B$1009,"&lt;"&amp;DATE(2027,9,1)))</f>
        <v/>
      </c>
      <c r="K70" s="31">
        <f>IF($B70="","",SUMIFS(Transactions!$G$10:$G$1009,Transactions!$D$10:$D$1009,$B70,Transactions!$B$10:$B$1009,"&gt;="&amp;DATE(2027,9,1),Transactions!$B$10:$B$1009,"&lt;"&amp;DATE(2027,10,1)))</f>
        <v/>
      </c>
      <c r="L70" s="31">
        <f>IF($B70="","",SUMIFS(Transactions!$G$10:$G$1009,Transactions!$D$10:$D$1009,$B70,Transactions!$B$10:$B$1009,"&gt;="&amp;DATE(2027,10,1),Transactions!$B$10:$B$1009,"&lt;"&amp;DATE(2027,11,1)))</f>
        <v/>
      </c>
      <c r="M70" s="31">
        <f>IF($B70="","",SUMIFS(Transactions!$G$10:$G$1009,Transactions!$D$10:$D$1009,$B70,Transactions!$B$10:$B$1009,"&gt;="&amp;DATE(2027,11,1),Transactions!$B$10:$B$1009,"&lt;"&amp;DATE(2027,12,1)))</f>
        <v/>
      </c>
      <c r="N70" s="31">
        <f>IF($B70="","",SUMIFS(Transactions!$G$10:$G$1009,Transactions!$D$10:$D$1009,$B70,Transactions!$B$10:$B$1009,"&gt;="&amp;DATE(2027,12,1),Transactions!$B$10:$B$1009,"&lt;"&amp;DATE(2027,13,1)))</f>
        <v/>
      </c>
      <c r="O70" s="32">
        <f>IF($B70="","",SUM(C70:N70))</f>
        <v/>
      </c>
    </row>
    <row r="71" hidden="1">
      <c r="B71" s="30">
        <f>IF(INDEX(Categories!$C$6:$C$40,27)="Expense",Categories!$B$32,"")</f>
        <v/>
      </c>
      <c r="C71" s="31">
        <f>IF($B71="","",SUMIFS(Transactions!$G$10:$G$1009,Transactions!$D$10:$D$1009,$B71,Transactions!$B$10:$B$1009,"&gt;="&amp;DATE(2027,1,1),Transactions!$B$10:$B$1009,"&lt;"&amp;DATE(2027,2,1)))</f>
        <v/>
      </c>
      <c r="D71" s="31">
        <f>IF($B71="","",SUMIFS(Transactions!$G$10:$G$1009,Transactions!$D$10:$D$1009,$B71,Transactions!$B$10:$B$1009,"&gt;="&amp;DATE(2027,2,1),Transactions!$B$10:$B$1009,"&lt;"&amp;DATE(2027,3,1)))</f>
        <v/>
      </c>
      <c r="E71" s="31">
        <f>IF($B71="","",SUMIFS(Transactions!$G$10:$G$1009,Transactions!$D$10:$D$1009,$B71,Transactions!$B$10:$B$1009,"&gt;="&amp;DATE(2027,3,1),Transactions!$B$10:$B$1009,"&lt;"&amp;DATE(2027,4,1)))</f>
        <v/>
      </c>
      <c r="F71" s="31">
        <f>IF($B71="","",SUMIFS(Transactions!$G$10:$G$1009,Transactions!$D$10:$D$1009,$B71,Transactions!$B$10:$B$1009,"&gt;="&amp;DATE(2027,4,1),Transactions!$B$10:$B$1009,"&lt;"&amp;DATE(2027,5,1)))</f>
        <v/>
      </c>
      <c r="G71" s="31">
        <f>IF($B71="","",SUMIFS(Transactions!$G$10:$G$1009,Transactions!$D$10:$D$1009,$B71,Transactions!$B$10:$B$1009,"&gt;="&amp;DATE(2027,5,1),Transactions!$B$10:$B$1009,"&lt;"&amp;DATE(2027,6,1)))</f>
        <v/>
      </c>
      <c r="H71" s="31">
        <f>IF($B71="","",SUMIFS(Transactions!$G$10:$G$1009,Transactions!$D$10:$D$1009,$B71,Transactions!$B$10:$B$1009,"&gt;="&amp;DATE(2027,6,1),Transactions!$B$10:$B$1009,"&lt;"&amp;DATE(2027,7,1)))</f>
        <v/>
      </c>
      <c r="I71" s="31">
        <f>IF($B71="","",SUMIFS(Transactions!$G$10:$G$1009,Transactions!$D$10:$D$1009,$B71,Transactions!$B$10:$B$1009,"&gt;="&amp;DATE(2027,7,1),Transactions!$B$10:$B$1009,"&lt;"&amp;DATE(2027,8,1)))</f>
        <v/>
      </c>
      <c r="J71" s="31">
        <f>IF($B71="","",SUMIFS(Transactions!$G$10:$G$1009,Transactions!$D$10:$D$1009,$B71,Transactions!$B$10:$B$1009,"&gt;="&amp;DATE(2027,8,1),Transactions!$B$10:$B$1009,"&lt;"&amp;DATE(2027,9,1)))</f>
        <v/>
      </c>
      <c r="K71" s="31">
        <f>IF($B71="","",SUMIFS(Transactions!$G$10:$G$1009,Transactions!$D$10:$D$1009,$B71,Transactions!$B$10:$B$1009,"&gt;="&amp;DATE(2027,9,1),Transactions!$B$10:$B$1009,"&lt;"&amp;DATE(2027,10,1)))</f>
        <v/>
      </c>
      <c r="L71" s="31">
        <f>IF($B71="","",SUMIFS(Transactions!$G$10:$G$1009,Transactions!$D$10:$D$1009,$B71,Transactions!$B$10:$B$1009,"&gt;="&amp;DATE(2027,10,1),Transactions!$B$10:$B$1009,"&lt;"&amp;DATE(2027,11,1)))</f>
        <v/>
      </c>
      <c r="M71" s="31">
        <f>IF($B71="","",SUMIFS(Transactions!$G$10:$G$1009,Transactions!$D$10:$D$1009,$B71,Transactions!$B$10:$B$1009,"&gt;="&amp;DATE(2027,11,1),Transactions!$B$10:$B$1009,"&lt;"&amp;DATE(2027,12,1)))</f>
        <v/>
      </c>
      <c r="N71" s="31">
        <f>IF($B71="","",SUMIFS(Transactions!$G$10:$G$1009,Transactions!$D$10:$D$1009,$B71,Transactions!$B$10:$B$1009,"&gt;="&amp;DATE(2027,12,1),Transactions!$B$10:$B$1009,"&lt;"&amp;DATE(2027,13,1)))</f>
        <v/>
      </c>
      <c r="O71" s="32">
        <f>IF($B71="","",SUM(C71:N71))</f>
        <v/>
      </c>
    </row>
    <row r="72" hidden="1">
      <c r="B72" s="30">
        <f>IF(INDEX(Categories!$C$6:$C$40,28)="Expense",Categories!$B$33,"")</f>
        <v/>
      </c>
      <c r="C72" s="31">
        <f>IF($B72="","",SUMIFS(Transactions!$G$10:$G$1009,Transactions!$D$10:$D$1009,$B72,Transactions!$B$10:$B$1009,"&gt;="&amp;DATE(2027,1,1),Transactions!$B$10:$B$1009,"&lt;"&amp;DATE(2027,2,1)))</f>
        <v/>
      </c>
      <c r="D72" s="31">
        <f>IF($B72="","",SUMIFS(Transactions!$G$10:$G$1009,Transactions!$D$10:$D$1009,$B72,Transactions!$B$10:$B$1009,"&gt;="&amp;DATE(2027,2,1),Transactions!$B$10:$B$1009,"&lt;"&amp;DATE(2027,3,1)))</f>
        <v/>
      </c>
      <c r="E72" s="31">
        <f>IF($B72="","",SUMIFS(Transactions!$G$10:$G$1009,Transactions!$D$10:$D$1009,$B72,Transactions!$B$10:$B$1009,"&gt;="&amp;DATE(2027,3,1),Transactions!$B$10:$B$1009,"&lt;"&amp;DATE(2027,4,1)))</f>
        <v/>
      </c>
      <c r="F72" s="31">
        <f>IF($B72="","",SUMIFS(Transactions!$G$10:$G$1009,Transactions!$D$10:$D$1009,$B72,Transactions!$B$10:$B$1009,"&gt;="&amp;DATE(2027,4,1),Transactions!$B$10:$B$1009,"&lt;"&amp;DATE(2027,5,1)))</f>
        <v/>
      </c>
      <c r="G72" s="31">
        <f>IF($B72="","",SUMIFS(Transactions!$G$10:$G$1009,Transactions!$D$10:$D$1009,$B72,Transactions!$B$10:$B$1009,"&gt;="&amp;DATE(2027,5,1),Transactions!$B$10:$B$1009,"&lt;"&amp;DATE(2027,6,1)))</f>
        <v/>
      </c>
      <c r="H72" s="31">
        <f>IF($B72="","",SUMIFS(Transactions!$G$10:$G$1009,Transactions!$D$10:$D$1009,$B72,Transactions!$B$10:$B$1009,"&gt;="&amp;DATE(2027,6,1),Transactions!$B$10:$B$1009,"&lt;"&amp;DATE(2027,7,1)))</f>
        <v/>
      </c>
      <c r="I72" s="31">
        <f>IF($B72="","",SUMIFS(Transactions!$G$10:$G$1009,Transactions!$D$10:$D$1009,$B72,Transactions!$B$10:$B$1009,"&gt;="&amp;DATE(2027,7,1),Transactions!$B$10:$B$1009,"&lt;"&amp;DATE(2027,8,1)))</f>
        <v/>
      </c>
      <c r="J72" s="31">
        <f>IF($B72="","",SUMIFS(Transactions!$G$10:$G$1009,Transactions!$D$10:$D$1009,$B72,Transactions!$B$10:$B$1009,"&gt;="&amp;DATE(2027,8,1),Transactions!$B$10:$B$1009,"&lt;"&amp;DATE(2027,9,1)))</f>
        <v/>
      </c>
      <c r="K72" s="31">
        <f>IF($B72="","",SUMIFS(Transactions!$G$10:$G$1009,Transactions!$D$10:$D$1009,$B72,Transactions!$B$10:$B$1009,"&gt;="&amp;DATE(2027,9,1),Transactions!$B$10:$B$1009,"&lt;"&amp;DATE(2027,10,1)))</f>
        <v/>
      </c>
      <c r="L72" s="31">
        <f>IF($B72="","",SUMIFS(Transactions!$G$10:$G$1009,Transactions!$D$10:$D$1009,$B72,Transactions!$B$10:$B$1009,"&gt;="&amp;DATE(2027,10,1),Transactions!$B$10:$B$1009,"&lt;"&amp;DATE(2027,11,1)))</f>
        <v/>
      </c>
      <c r="M72" s="31">
        <f>IF($B72="","",SUMIFS(Transactions!$G$10:$G$1009,Transactions!$D$10:$D$1009,$B72,Transactions!$B$10:$B$1009,"&gt;="&amp;DATE(2027,11,1),Transactions!$B$10:$B$1009,"&lt;"&amp;DATE(2027,12,1)))</f>
        <v/>
      </c>
      <c r="N72" s="31">
        <f>IF($B72="","",SUMIFS(Transactions!$G$10:$G$1009,Transactions!$D$10:$D$1009,$B72,Transactions!$B$10:$B$1009,"&gt;="&amp;DATE(2027,12,1),Transactions!$B$10:$B$1009,"&lt;"&amp;DATE(2027,13,1)))</f>
        <v/>
      </c>
      <c r="O72" s="32">
        <f>IF($B72="","",SUM(C72:N72))</f>
        <v/>
      </c>
    </row>
    <row r="73" hidden="1">
      <c r="B73" s="30">
        <f>IF(INDEX(Categories!$C$6:$C$40,29)="Expense",Categories!$B$34,"")</f>
        <v/>
      </c>
      <c r="C73" s="31">
        <f>IF($B73="","",SUMIFS(Transactions!$G$10:$G$1009,Transactions!$D$10:$D$1009,$B73,Transactions!$B$10:$B$1009,"&gt;="&amp;DATE(2027,1,1),Transactions!$B$10:$B$1009,"&lt;"&amp;DATE(2027,2,1)))</f>
        <v/>
      </c>
      <c r="D73" s="31">
        <f>IF($B73="","",SUMIFS(Transactions!$G$10:$G$1009,Transactions!$D$10:$D$1009,$B73,Transactions!$B$10:$B$1009,"&gt;="&amp;DATE(2027,2,1),Transactions!$B$10:$B$1009,"&lt;"&amp;DATE(2027,3,1)))</f>
        <v/>
      </c>
      <c r="E73" s="31">
        <f>IF($B73="","",SUMIFS(Transactions!$G$10:$G$1009,Transactions!$D$10:$D$1009,$B73,Transactions!$B$10:$B$1009,"&gt;="&amp;DATE(2027,3,1),Transactions!$B$10:$B$1009,"&lt;"&amp;DATE(2027,4,1)))</f>
        <v/>
      </c>
      <c r="F73" s="31">
        <f>IF($B73="","",SUMIFS(Transactions!$G$10:$G$1009,Transactions!$D$10:$D$1009,$B73,Transactions!$B$10:$B$1009,"&gt;="&amp;DATE(2027,4,1),Transactions!$B$10:$B$1009,"&lt;"&amp;DATE(2027,5,1)))</f>
        <v/>
      </c>
      <c r="G73" s="31">
        <f>IF($B73="","",SUMIFS(Transactions!$G$10:$G$1009,Transactions!$D$10:$D$1009,$B73,Transactions!$B$10:$B$1009,"&gt;="&amp;DATE(2027,5,1),Transactions!$B$10:$B$1009,"&lt;"&amp;DATE(2027,6,1)))</f>
        <v/>
      </c>
      <c r="H73" s="31">
        <f>IF($B73="","",SUMIFS(Transactions!$G$10:$G$1009,Transactions!$D$10:$D$1009,$B73,Transactions!$B$10:$B$1009,"&gt;="&amp;DATE(2027,6,1),Transactions!$B$10:$B$1009,"&lt;"&amp;DATE(2027,7,1)))</f>
        <v/>
      </c>
      <c r="I73" s="31">
        <f>IF($B73="","",SUMIFS(Transactions!$G$10:$G$1009,Transactions!$D$10:$D$1009,$B73,Transactions!$B$10:$B$1009,"&gt;="&amp;DATE(2027,7,1),Transactions!$B$10:$B$1009,"&lt;"&amp;DATE(2027,8,1)))</f>
        <v/>
      </c>
      <c r="J73" s="31">
        <f>IF($B73="","",SUMIFS(Transactions!$G$10:$G$1009,Transactions!$D$10:$D$1009,$B73,Transactions!$B$10:$B$1009,"&gt;="&amp;DATE(2027,8,1),Transactions!$B$10:$B$1009,"&lt;"&amp;DATE(2027,9,1)))</f>
        <v/>
      </c>
      <c r="K73" s="31">
        <f>IF($B73="","",SUMIFS(Transactions!$G$10:$G$1009,Transactions!$D$10:$D$1009,$B73,Transactions!$B$10:$B$1009,"&gt;="&amp;DATE(2027,9,1),Transactions!$B$10:$B$1009,"&lt;"&amp;DATE(2027,10,1)))</f>
        <v/>
      </c>
      <c r="L73" s="31">
        <f>IF($B73="","",SUMIFS(Transactions!$G$10:$G$1009,Transactions!$D$10:$D$1009,$B73,Transactions!$B$10:$B$1009,"&gt;="&amp;DATE(2027,10,1),Transactions!$B$10:$B$1009,"&lt;"&amp;DATE(2027,11,1)))</f>
        <v/>
      </c>
      <c r="M73" s="31">
        <f>IF($B73="","",SUMIFS(Transactions!$G$10:$G$1009,Transactions!$D$10:$D$1009,$B73,Transactions!$B$10:$B$1009,"&gt;="&amp;DATE(2027,11,1),Transactions!$B$10:$B$1009,"&lt;"&amp;DATE(2027,12,1)))</f>
        <v/>
      </c>
      <c r="N73" s="31">
        <f>IF($B73="","",SUMIFS(Transactions!$G$10:$G$1009,Transactions!$D$10:$D$1009,$B73,Transactions!$B$10:$B$1009,"&gt;="&amp;DATE(2027,12,1),Transactions!$B$10:$B$1009,"&lt;"&amp;DATE(2027,13,1)))</f>
        <v/>
      </c>
      <c r="O73" s="32">
        <f>IF($B73="","",SUM(C73:N73))</f>
        <v/>
      </c>
    </row>
    <row r="74" hidden="1">
      <c r="B74" s="30">
        <f>IF(INDEX(Categories!$C$6:$C$40,30)="Expense",Categories!$B$35,"")</f>
        <v/>
      </c>
      <c r="C74" s="31">
        <f>IF($B74="","",SUMIFS(Transactions!$G$10:$G$1009,Transactions!$D$10:$D$1009,$B74,Transactions!$B$10:$B$1009,"&gt;="&amp;DATE(2027,1,1),Transactions!$B$10:$B$1009,"&lt;"&amp;DATE(2027,2,1)))</f>
        <v/>
      </c>
      <c r="D74" s="31">
        <f>IF($B74="","",SUMIFS(Transactions!$G$10:$G$1009,Transactions!$D$10:$D$1009,$B74,Transactions!$B$10:$B$1009,"&gt;="&amp;DATE(2027,2,1),Transactions!$B$10:$B$1009,"&lt;"&amp;DATE(2027,3,1)))</f>
        <v/>
      </c>
      <c r="E74" s="31">
        <f>IF($B74="","",SUMIFS(Transactions!$G$10:$G$1009,Transactions!$D$10:$D$1009,$B74,Transactions!$B$10:$B$1009,"&gt;="&amp;DATE(2027,3,1),Transactions!$B$10:$B$1009,"&lt;"&amp;DATE(2027,4,1)))</f>
        <v/>
      </c>
      <c r="F74" s="31">
        <f>IF($B74="","",SUMIFS(Transactions!$G$10:$G$1009,Transactions!$D$10:$D$1009,$B74,Transactions!$B$10:$B$1009,"&gt;="&amp;DATE(2027,4,1),Transactions!$B$10:$B$1009,"&lt;"&amp;DATE(2027,5,1)))</f>
        <v/>
      </c>
      <c r="G74" s="31">
        <f>IF($B74="","",SUMIFS(Transactions!$G$10:$G$1009,Transactions!$D$10:$D$1009,$B74,Transactions!$B$10:$B$1009,"&gt;="&amp;DATE(2027,5,1),Transactions!$B$10:$B$1009,"&lt;"&amp;DATE(2027,6,1)))</f>
        <v/>
      </c>
      <c r="H74" s="31">
        <f>IF($B74="","",SUMIFS(Transactions!$G$10:$G$1009,Transactions!$D$10:$D$1009,$B74,Transactions!$B$10:$B$1009,"&gt;="&amp;DATE(2027,6,1),Transactions!$B$10:$B$1009,"&lt;"&amp;DATE(2027,7,1)))</f>
        <v/>
      </c>
      <c r="I74" s="31">
        <f>IF($B74="","",SUMIFS(Transactions!$G$10:$G$1009,Transactions!$D$10:$D$1009,$B74,Transactions!$B$10:$B$1009,"&gt;="&amp;DATE(2027,7,1),Transactions!$B$10:$B$1009,"&lt;"&amp;DATE(2027,8,1)))</f>
        <v/>
      </c>
      <c r="J74" s="31">
        <f>IF($B74="","",SUMIFS(Transactions!$G$10:$G$1009,Transactions!$D$10:$D$1009,$B74,Transactions!$B$10:$B$1009,"&gt;="&amp;DATE(2027,8,1),Transactions!$B$10:$B$1009,"&lt;"&amp;DATE(2027,9,1)))</f>
        <v/>
      </c>
      <c r="K74" s="31">
        <f>IF($B74="","",SUMIFS(Transactions!$G$10:$G$1009,Transactions!$D$10:$D$1009,$B74,Transactions!$B$10:$B$1009,"&gt;="&amp;DATE(2027,9,1),Transactions!$B$10:$B$1009,"&lt;"&amp;DATE(2027,10,1)))</f>
        <v/>
      </c>
      <c r="L74" s="31">
        <f>IF($B74="","",SUMIFS(Transactions!$G$10:$G$1009,Transactions!$D$10:$D$1009,$B74,Transactions!$B$10:$B$1009,"&gt;="&amp;DATE(2027,10,1),Transactions!$B$10:$B$1009,"&lt;"&amp;DATE(2027,11,1)))</f>
        <v/>
      </c>
      <c r="M74" s="31">
        <f>IF($B74="","",SUMIFS(Transactions!$G$10:$G$1009,Transactions!$D$10:$D$1009,$B74,Transactions!$B$10:$B$1009,"&gt;="&amp;DATE(2027,11,1),Transactions!$B$10:$B$1009,"&lt;"&amp;DATE(2027,12,1)))</f>
        <v/>
      </c>
      <c r="N74" s="31">
        <f>IF($B74="","",SUMIFS(Transactions!$G$10:$G$1009,Transactions!$D$10:$D$1009,$B74,Transactions!$B$10:$B$1009,"&gt;="&amp;DATE(2027,12,1),Transactions!$B$10:$B$1009,"&lt;"&amp;DATE(2027,13,1)))</f>
        <v/>
      </c>
      <c r="O74" s="32">
        <f>IF($B74="","",SUM(C74:N74))</f>
        <v/>
      </c>
    </row>
    <row r="75" hidden="1">
      <c r="B75" s="30">
        <f>IF(INDEX(Categories!$C$6:$C$40,31)="Expense",Categories!$B$36,"")</f>
        <v/>
      </c>
      <c r="C75" s="31">
        <f>IF($B75="","",SUMIFS(Transactions!$G$10:$G$1009,Transactions!$D$10:$D$1009,$B75,Transactions!$B$10:$B$1009,"&gt;="&amp;DATE(2027,1,1),Transactions!$B$10:$B$1009,"&lt;"&amp;DATE(2027,2,1)))</f>
        <v/>
      </c>
      <c r="D75" s="31">
        <f>IF($B75="","",SUMIFS(Transactions!$G$10:$G$1009,Transactions!$D$10:$D$1009,$B75,Transactions!$B$10:$B$1009,"&gt;="&amp;DATE(2027,2,1),Transactions!$B$10:$B$1009,"&lt;"&amp;DATE(2027,3,1)))</f>
        <v/>
      </c>
      <c r="E75" s="31">
        <f>IF($B75="","",SUMIFS(Transactions!$G$10:$G$1009,Transactions!$D$10:$D$1009,$B75,Transactions!$B$10:$B$1009,"&gt;="&amp;DATE(2027,3,1),Transactions!$B$10:$B$1009,"&lt;"&amp;DATE(2027,4,1)))</f>
        <v/>
      </c>
      <c r="F75" s="31">
        <f>IF($B75="","",SUMIFS(Transactions!$G$10:$G$1009,Transactions!$D$10:$D$1009,$B75,Transactions!$B$10:$B$1009,"&gt;="&amp;DATE(2027,4,1),Transactions!$B$10:$B$1009,"&lt;"&amp;DATE(2027,5,1)))</f>
        <v/>
      </c>
      <c r="G75" s="31">
        <f>IF($B75="","",SUMIFS(Transactions!$G$10:$G$1009,Transactions!$D$10:$D$1009,$B75,Transactions!$B$10:$B$1009,"&gt;="&amp;DATE(2027,5,1),Transactions!$B$10:$B$1009,"&lt;"&amp;DATE(2027,6,1)))</f>
        <v/>
      </c>
      <c r="H75" s="31">
        <f>IF($B75="","",SUMIFS(Transactions!$G$10:$G$1009,Transactions!$D$10:$D$1009,$B75,Transactions!$B$10:$B$1009,"&gt;="&amp;DATE(2027,6,1),Transactions!$B$10:$B$1009,"&lt;"&amp;DATE(2027,7,1)))</f>
        <v/>
      </c>
      <c r="I75" s="31">
        <f>IF($B75="","",SUMIFS(Transactions!$G$10:$G$1009,Transactions!$D$10:$D$1009,$B75,Transactions!$B$10:$B$1009,"&gt;="&amp;DATE(2027,7,1),Transactions!$B$10:$B$1009,"&lt;"&amp;DATE(2027,8,1)))</f>
        <v/>
      </c>
      <c r="J75" s="31">
        <f>IF($B75="","",SUMIFS(Transactions!$G$10:$G$1009,Transactions!$D$10:$D$1009,$B75,Transactions!$B$10:$B$1009,"&gt;="&amp;DATE(2027,8,1),Transactions!$B$10:$B$1009,"&lt;"&amp;DATE(2027,9,1)))</f>
        <v/>
      </c>
      <c r="K75" s="31">
        <f>IF($B75="","",SUMIFS(Transactions!$G$10:$G$1009,Transactions!$D$10:$D$1009,$B75,Transactions!$B$10:$B$1009,"&gt;="&amp;DATE(2027,9,1),Transactions!$B$10:$B$1009,"&lt;"&amp;DATE(2027,10,1)))</f>
        <v/>
      </c>
      <c r="L75" s="31">
        <f>IF($B75="","",SUMIFS(Transactions!$G$10:$G$1009,Transactions!$D$10:$D$1009,$B75,Transactions!$B$10:$B$1009,"&gt;="&amp;DATE(2027,10,1),Transactions!$B$10:$B$1009,"&lt;"&amp;DATE(2027,11,1)))</f>
        <v/>
      </c>
      <c r="M75" s="31">
        <f>IF($B75="","",SUMIFS(Transactions!$G$10:$G$1009,Transactions!$D$10:$D$1009,$B75,Transactions!$B$10:$B$1009,"&gt;="&amp;DATE(2027,11,1),Transactions!$B$10:$B$1009,"&lt;"&amp;DATE(2027,12,1)))</f>
        <v/>
      </c>
      <c r="N75" s="31">
        <f>IF($B75="","",SUMIFS(Transactions!$G$10:$G$1009,Transactions!$D$10:$D$1009,$B75,Transactions!$B$10:$B$1009,"&gt;="&amp;DATE(2027,12,1),Transactions!$B$10:$B$1009,"&lt;"&amp;DATE(2027,13,1)))</f>
        <v/>
      </c>
      <c r="O75" s="32">
        <f>IF($B75="","",SUM(C75:N75))</f>
        <v/>
      </c>
    </row>
    <row r="76" hidden="1">
      <c r="B76" s="30">
        <f>IF(INDEX(Categories!$C$6:$C$40,32)="Expense",Categories!$B$37,"")</f>
        <v/>
      </c>
      <c r="C76" s="31">
        <f>IF($B76="","",SUMIFS(Transactions!$G$10:$G$1009,Transactions!$D$10:$D$1009,$B76,Transactions!$B$10:$B$1009,"&gt;="&amp;DATE(2027,1,1),Transactions!$B$10:$B$1009,"&lt;"&amp;DATE(2027,2,1)))</f>
        <v/>
      </c>
      <c r="D76" s="31">
        <f>IF($B76="","",SUMIFS(Transactions!$G$10:$G$1009,Transactions!$D$10:$D$1009,$B76,Transactions!$B$10:$B$1009,"&gt;="&amp;DATE(2027,2,1),Transactions!$B$10:$B$1009,"&lt;"&amp;DATE(2027,3,1)))</f>
        <v/>
      </c>
      <c r="E76" s="31">
        <f>IF($B76="","",SUMIFS(Transactions!$G$10:$G$1009,Transactions!$D$10:$D$1009,$B76,Transactions!$B$10:$B$1009,"&gt;="&amp;DATE(2027,3,1),Transactions!$B$10:$B$1009,"&lt;"&amp;DATE(2027,4,1)))</f>
        <v/>
      </c>
      <c r="F76" s="31">
        <f>IF($B76="","",SUMIFS(Transactions!$G$10:$G$1009,Transactions!$D$10:$D$1009,$B76,Transactions!$B$10:$B$1009,"&gt;="&amp;DATE(2027,4,1),Transactions!$B$10:$B$1009,"&lt;"&amp;DATE(2027,5,1)))</f>
        <v/>
      </c>
      <c r="G76" s="31">
        <f>IF($B76="","",SUMIFS(Transactions!$G$10:$G$1009,Transactions!$D$10:$D$1009,$B76,Transactions!$B$10:$B$1009,"&gt;="&amp;DATE(2027,5,1),Transactions!$B$10:$B$1009,"&lt;"&amp;DATE(2027,6,1)))</f>
        <v/>
      </c>
      <c r="H76" s="31">
        <f>IF($B76="","",SUMIFS(Transactions!$G$10:$G$1009,Transactions!$D$10:$D$1009,$B76,Transactions!$B$10:$B$1009,"&gt;="&amp;DATE(2027,6,1),Transactions!$B$10:$B$1009,"&lt;"&amp;DATE(2027,7,1)))</f>
        <v/>
      </c>
      <c r="I76" s="31">
        <f>IF($B76="","",SUMIFS(Transactions!$G$10:$G$1009,Transactions!$D$10:$D$1009,$B76,Transactions!$B$10:$B$1009,"&gt;="&amp;DATE(2027,7,1),Transactions!$B$10:$B$1009,"&lt;"&amp;DATE(2027,8,1)))</f>
        <v/>
      </c>
      <c r="J76" s="31">
        <f>IF($B76="","",SUMIFS(Transactions!$G$10:$G$1009,Transactions!$D$10:$D$1009,$B76,Transactions!$B$10:$B$1009,"&gt;="&amp;DATE(2027,8,1),Transactions!$B$10:$B$1009,"&lt;"&amp;DATE(2027,9,1)))</f>
        <v/>
      </c>
      <c r="K76" s="31">
        <f>IF($B76="","",SUMIFS(Transactions!$G$10:$G$1009,Transactions!$D$10:$D$1009,$B76,Transactions!$B$10:$B$1009,"&gt;="&amp;DATE(2027,9,1),Transactions!$B$10:$B$1009,"&lt;"&amp;DATE(2027,10,1)))</f>
        <v/>
      </c>
      <c r="L76" s="31">
        <f>IF($B76="","",SUMIFS(Transactions!$G$10:$G$1009,Transactions!$D$10:$D$1009,$B76,Transactions!$B$10:$B$1009,"&gt;="&amp;DATE(2027,10,1),Transactions!$B$10:$B$1009,"&lt;"&amp;DATE(2027,11,1)))</f>
        <v/>
      </c>
      <c r="M76" s="31">
        <f>IF($B76="","",SUMIFS(Transactions!$G$10:$G$1009,Transactions!$D$10:$D$1009,$B76,Transactions!$B$10:$B$1009,"&gt;="&amp;DATE(2027,11,1),Transactions!$B$10:$B$1009,"&lt;"&amp;DATE(2027,12,1)))</f>
        <v/>
      </c>
      <c r="N76" s="31">
        <f>IF($B76="","",SUMIFS(Transactions!$G$10:$G$1009,Transactions!$D$10:$D$1009,$B76,Transactions!$B$10:$B$1009,"&gt;="&amp;DATE(2027,12,1),Transactions!$B$10:$B$1009,"&lt;"&amp;DATE(2027,13,1)))</f>
        <v/>
      </c>
      <c r="O76" s="32">
        <f>IF($B76="","",SUM(C76:N76))</f>
        <v/>
      </c>
    </row>
    <row r="77" hidden="1">
      <c r="B77" s="30">
        <f>IF(INDEX(Categories!$C$6:$C$40,33)="Expense",Categories!$B$38,"")</f>
        <v/>
      </c>
      <c r="C77" s="31">
        <f>IF($B77="","",SUMIFS(Transactions!$G$10:$G$1009,Transactions!$D$10:$D$1009,$B77,Transactions!$B$10:$B$1009,"&gt;="&amp;DATE(2027,1,1),Transactions!$B$10:$B$1009,"&lt;"&amp;DATE(2027,2,1)))</f>
        <v/>
      </c>
      <c r="D77" s="31">
        <f>IF($B77="","",SUMIFS(Transactions!$G$10:$G$1009,Transactions!$D$10:$D$1009,$B77,Transactions!$B$10:$B$1009,"&gt;="&amp;DATE(2027,2,1),Transactions!$B$10:$B$1009,"&lt;"&amp;DATE(2027,3,1)))</f>
        <v/>
      </c>
      <c r="E77" s="31">
        <f>IF($B77="","",SUMIFS(Transactions!$G$10:$G$1009,Transactions!$D$10:$D$1009,$B77,Transactions!$B$10:$B$1009,"&gt;="&amp;DATE(2027,3,1),Transactions!$B$10:$B$1009,"&lt;"&amp;DATE(2027,4,1)))</f>
        <v/>
      </c>
      <c r="F77" s="31">
        <f>IF($B77="","",SUMIFS(Transactions!$G$10:$G$1009,Transactions!$D$10:$D$1009,$B77,Transactions!$B$10:$B$1009,"&gt;="&amp;DATE(2027,4,1),Transactions!$B$10:$B$1009,"&lt;"&amp;DATE(2027,5,1)))</f>
        <v/>
      </c>
      <c r="G77" s="31">
        <f>IF($B77="","",SUMIFS(Transactions!$G$10:$G$1009,Transactions!$D$10:$D$1009,$B77,Transactions!$B$10:$B$1009,"&gt;="&amp;DATE(2027,5,1),Transactions!$B$10:$B$1009,"&lt;"&amp;DATE(2027,6,1)))</f>
        <v/>
      </c>
      <c r="H77" s="31">
        <f>IF($B77="","",SUMIFS(Transactions!$G$10:$G$1009,Transactions!$D$10:$D$1009,$B77,Transactions!$B$10:$B$1009,"&gt;="&amp;DATE(2027,6,1),Transactions!$B$10:$B$1009,"&lt;"&amp;DATE(2027,7,1)))</f>
        <v/>
      </c>
      <c r="I77" s="31">
        <f>IF($B77="","",SUMIFS(Transactions!$G$10:$G$1009,Transactions!$D$10:$D$1009,$B77,Transactions!$B$10:$B$1009,"&gt;="&amp;DATE(2027,7,1),Transactions!$B$10:$B$1009,"&lt;"&amp;DATE(2027,8,1)))</f>
        <v/>
      </c>
      <c r="J77" s="31">
        <f>IF($B77="","",SUMIFS(Transactions!$G$10:$G$1009,Transactions!$D$10:$D$1009,$B77,Transactions!$B$10:$B$1009,"&gt;="&amp;DATE(2027,8,1),Transactions!$B$10:$B$1009,"&lt;"&amp;DATE(2027,9,1)))</f>
        <v/>
      </c>
      <c r="K77" s="31">
        <f>IF($B77="","",SUMIFS(Transactions!$G$10:$G$1009,Transactions!$D$10:$D$1009,$B77,Transactions!$B$10:$B$1009,"&gt;="&amp;DATE(2027,9,1),Transactions!$B$10:$B$1009,"&lt;"&amp;DATE(2027,10,1)))</f>
        <v/>
      </c>
      <c r="L77" s="31">
        <f>IF($B77="","",SUMIFS(Transactions!$G$10:$G$1009,Transactions!$D$10:$D$1009,$B77,Transactions!$B$10:$B$1009,"&gt;="&amp;DATE(2027,10,1),Transactions!$B$10:$B$1009,"&lt;"&amp;DATE(2027,11,1)))</f>
        <v/>
      </c>
      <c r="M77" s="31">
        <f>IF($B77="","",SUMIFS(Transactions!$G$10:$G$1009,Transactions!$D$10:$D$1009,$B77,Transactions!$B$10:$B$1009,"&gt;="&amp;DATE(2027,11,1),Transactions!$B$10:$B$1009,"&lt;"&amp;DATE(2027,12,1)))</f>
        <v/>
      </c>
      <c r="N77" s="31">
        <f>IF($B77="","",SUMIFS(Transactions!$G$10:$G$1009,Transactions!$D$10:$D$1009,$B77,Transactions!$B$10:$B$1009,"&gt;="&amp;DATE(2027,12,1),Transactions!$B$10:$B$1009,"&lt;"&amp;DATE(2027,13,1)))</f>
        <v/>
      </c>
      <c r="O77" s="32">
        <f>IF($B77="","",SUM(C77:N77))</f>
        <v/>
      </c>
    </row>
    <row r="78" hidden="1">
      <c r="B78" s="30">
        <f>IF(INDEX(Categories!$C$6:$C$40,34)="Expense",Categories!$B$39,"")</f>
        <v/>
      </c>
      <c r="C78" s="31">
        <f>IF($B78="","",SUMIFS(Transactions!$G$10:$G$1009,Transactions!$D$10:$D$1009,$B78,Transactions!$B$10:$B$1009,"&gt;="&amp;DATE(2027,1,1),Transactions!$B$10:$B$1009,"&lt;"&amp;DATE(2027,2,1)))</f>
        <v/>
      </c>
      <c r="D78" s="31">
        <f>IF($B78="","",SUMIFS(Transactions!$G$10:$G$1009,Transactions!$D$10:$D$1009,$B78,Transactions!$B$10:$B$1009,"&gt;="&amp;DATE(2027,2,1),Transactions!$B$10:$B$1009,"&lt;"&amp;DATE(2027,3,1)))</f>
        <v/>
      </c>
      <c r="E78" s="31">
        <f>IF($B78="","",SUMIFS(Transactions!$G$10:$G$1009,Transactions!$D$10:$D$1009,$B78,Transactions!$B$10:$B$1009,"&gt;="&amp;DATE(2027,3,1),Transactions!$B$10:$B$1009,"&lt;"&amp;DATE(2027,4,1)))</f>
        <v/>
      </c>
      <c r="F78" s="31">
        <f>IF($B78="","",SUMIFS(Transactions!$G$10:$G$1009,Transactions!$D$10:$D$1009,$B78,Transactions!$B$10:$B$1009,"&gt;="&amp;DATE(2027,4,1),Transactions!$B$10:$B$1009,"&lt;"&amp;DATE(2027,5,1)))</f>
        <v/>
      </c>
      <c r="G78" s="31">
        <f>IF($B78="","",SUMIFS(Transactions!$G$10:$G$1009,Transactions!$D$10:$D$1009,$B78,Transactions!$B$10:$B$1009,"&gt;="&amp;DATE(2027,5,1),Transactions!$B$10:$B$1009,"&lt;"&amp;DATE(2027,6,1)))</f>
        <v/>
      </c>
      <c r="H78" s="31">
        <f>IF($B78="","",SUMIFS(Transactions!$G$10:$G$1009,Transactions!$D$10:$D$1009,$B78,Transactions!$B$10:$B$1009,"&gt;="&amp;DATE(2027,6,1),Transactions!$B$10:$B$1009,"&lt;"&amp;DATE(2027,7,1)))</f>
        <v/>
      </c>
      <c r="I78" s="31">
        <f>IF($B78="","",SUMIFS(Transactions!$G$10:$G$1009,Transactions!$D$10:$D$1009,$B78,Transactions!$B$10:$B$1009,"&gt;="&amp;DATE(2027,7,1),Transactions!$B$10:$B$1009,"&lt;"&amp;DATE(2027,8,1)))</f>
        <v/>
      </c>
      <c r="J78" s="31">
        <f>IF($B78="","",SUMIFS(Transactions!$G$10:$G$1009,Transactions!$D$10:$D$1009,$B78,Transactions!$B$10:$B$1009,"&gt;="&amp;DATE(2027,8,1),Transactions!$B$10:$B$1009,"&lt;"&amp;DATE(2027,9,1)))</f>
        <v/>
      </c>
      <c r="K78" s="31">
        <f>IF($B78="","",SUMIFS(Transactions!$G$10:$G$1009,Transactions!$D$10:$D$1009,$B78,Transactions!$B$10:$B$1009,"&gt;="&amp;DATE(2027,9,1),Transactions!$B$10:$B$1009,"&lt;"&amp;DATE(2027,10,1)))</f>
        <v/>
      </c>
      <c r="L78" s="31">
        <f>IF($B78="","",SUMIFS(Transactions!$G$10:$G$1009,Transactions!$D$10:$D$1009,$B78,Transactions!$B$10:$B$1009,"&gt;="&amp;DATE(2027,10,1),Transactions!$B$10:$B$1009,"&lt;"&amp;DATE(2027,11,1)))</f>
        <v/>
      </c>
      <c r="M78" s="31">
        <f>IF($B78="","",SUMIFS(Transactions!$G$10:$G$1009,Transactions!$D$10:$D$1009,$B78,Transactions!$B$10:$B$1009,"&gt;="&amp;DATE(2027,11,1),Transactions!$B$10:$B$1009,"&lt;"&amp;DATE(2027,12,1)))</f>
        <v/>
      </c>
      <c r="N78" s="31">
        <f>IF($B78="","",SUMIFS(Transactions!$G$10:$G$1009,Transactions!$D$10:$D$1009,$B78,Transactions!$B$10:$B$1009,"&gt;="&amp;DATE(2027,12,1),Transactions!$B$10:$B$1009,"&lt;"&amp;DATE(2027,13,1)))</f>
        <v/>
      </c>
      <c r="O78" s="32">
        <f>IF($B78="","",SUM(C78:N78))</f>
        <v/>
      </c>
    </row>
    <row r="79" hidden="1">
      <c r="B79" s="30">
        <f>IF(INDEX(Categories!$C$6:$C$40,35)="Expense",Categories!$B$40,"")</f>
        <v/>
      </c>
      <c r="C79" s="31">
        <f>IF($B79="","",SUMIFS(Transactions!$G$10:$G$1009,Transactions!$D$10:$D$1009,$B79,Transactions!$B$10:$B$1009,"&gt;="&amp;DATE(2027,1,1),Transactions!$B$10:$B$1009,"&lt;"&amp;DATE(2027,2,1)))</f>
        <v/>
      </c>
      <c r="D79" s="31">
        <f>IF($B79="","",SUMIFS(Transactions!$G$10:$G$1009,Transactions!$D$10:$D$1009,$B79,Transactions!$B$10:$B$1009,"&gt;="&amp;DATE(2027,2,1),Transactions!$B$10:$B$1009,"&lt;"&amp;DATE(2027,3,1)))</f>
        <v/>
      </c>
      <c r="E79" s="31">
        <f>IF($B79="","",SUMIFS(Transactions!$G$10:$G$1009,Transactions!$D$10:$D$1009,$B79,Transactions!$B$10:$B$1009,"&gt;="&amp;DATE(2027,3,1),Transactions!$B$10:$B$1009,"&lt;"&amp;DATE(2027,4,1)))</f>
        <v/>
      </c>
      <c r="F79" s="31">
        <f>IF($B79="","",SUMIFS(Transactions!$G$10:$G$1009,Transactions!$D$10:$D$1009,$B79,Transactions!$B$10:$B$1009,"&gt;="&amp;DATE(2027,4,1),Transactions!$B$10:$B$1009,"&lt;"&amp;DATE(2027,5,1)))</f>
        <v/>
      </c>
      <c r="G79" s="31">
        <f>IF($B79="","",SUMIFS(Transactions!$G$10:$G$1009,Transactions!$D$10:$D$1009,$B79,Transactions!$B$10:$B$1009,"&gt;="&amp;DATE(2027,5,1),Transactions!$B$10:$B$1009,"&lt;"&amp;DATE(2027,6,1)))</f>
        <v/>
      </c>
      <c r="H79" s="31">
        <f>IF($B79="","",SUMIFS(Transactions!$G$10:$G$1009,Transactions!$D$10:$D$1009,$B79,Transactions!$B$10:$B$1009,"&gt;="&amp;DATE(2027,6,1),Transactions!$B$10:$B$1009,"&lt;"&amp;DATE(2027,7,1)))</f>
        <v/>
      </c>
      <c r="I79" s="31">
        <f>IF($B79="","",SUMIFS(Transactions!$G$10:$G$1009,Transactions!$D$10:$D$1009,$B79,Transactions!$B$10:$B$1009,"&gt;="&amp;DATE(2027,7,1),Transactions!$B$10:$B$1009,"&lt;"&amp;DATE(2027,8,1)))</f>
        <v/>
      </c>
      <c r="J79" s="31">
        <f>IF($B79="","",SUMIFS(Transactions!$G$10:$G$1009,Transactions!$D$10:$D$1009,$B79,Transactions!$B$10:$B$1009,"&gt;="&amp;DATE(2027,8,1),Transactions!$B$10:$B$1009,"&lt;"&amp;DATE(2027,9,1)))</f>
        <v/>
      </c>
      <c r="K79" s="31">
        <f>IF($B79="","",SUMIFS(Transactions!$G$10:$G$1009,Transactions!$D$10:$D$1009,$B79,Transactions!$B$10:$B$1009,"&gt;="&amp;DATE(2027,9,1),Transactions!$B$10:$B$1009,"&lt;"&amp;DATE(2027,10,1)))</f>
        <v/>
      </c>
      <c r="L79" s="31">
        <f>IF($B79="","",SUMIFS(Transactions!$G$10:$G$1009,Transactions!$D$10:$D$1009,$B79,Transactions!$B$10:$B$1009,"&gt;="&amp;DATE(2027,10,1),Transactions!$B$10:$B$1009,"&lt;"&amp;DATE(2027,11,1)))</f>
        <v/>
      </c>
      <c r="M79" s="31">
        <f>IF($B79="","",SUMIFS(Transactions!$G$10:$G$1009,Transactions!$D$10:$D$1009,$B79,Transactions!$B$10:$B$1009,"&gt;="&amp;DATE(2027,11,1),Transactions!$B$10:$B$1009,"&lt;"&amp;DATE(2027,12,1)))</f>
        <v/>
      </c>
      <c r="N79" s="31">
        <f>IF($B79="","",SUMIFS(Transactions!$G$10:$G$1009,Transactions!$D$10:$D$1009,$B79,Transactions!$B$10:$B$1009,"&gt;="&amp;DATE(2027,12,1),Transactions!$B$10:$B$1009,"&lt;"&amp;DATE(2027,13,1)))</f>
        <v/>
      </c>
      <c r="O79" s="32">
        <f>IF($B79="","",SUM(C79:N79))</f>
        <v/>
      </c>
    </row>
    <row r="80">
      <c r="B80" s="33" t="inlineStr">
        <is>
          <t>Total expenses</t>
        </is>
      </c>
      <c r="C80" s="36">
        <f>SUM(C45:C79)</f>
        <v/>
      </c>
      <c r="D80" s="36">
        <f>SUM(D45:D79)</f>
        <v/>
      </c>
      <c r="E80" s="36">
        <f>SUM(E45:E79)</f>
        <v/>
      </c>
      <c r="F80" s="36">
        <f>SUM(F45:F79)</f>
        <v/>
      </c>
      <c r="G80" s="36">
        <f>SUM(G45:G79)</f>
        <v/>
      </c>
      <c r="H80" s="36">
        <f>SUM(H45:H79)</f>
        <v/>
      </c>
      <c r="I80" s="36">
        <f>SUM(I45:I79)</f>
        <v/>
      </c>
      <c r="J80" s="36">
        <f>SUM(J45:J79)</f>
        <v/>
      </c>
      <c r="K80" s="36">
        <f>SUM(K45:K79)</f>
        <v/>
      </c>
      <c r="L80" s="36">
        <f>SUM(L45:L79)</f>
        <v/>
      </c>
      <c r="M80" s="36">
        <f>SUM(M45:M79)</f>
        <v/>
      </c>
      <c r="N80" s="36">
        <f>SUM(N45:N79)</f>
        <v/>
      </c>
      <c r="O80" s="36">
        <f>SUM(O45:O79)</f>
        <v/>
      </c>
    </row>
    <row r="82" ht="26" customHeight="1">
      <c r="B82" s="37" t="inlineStr">
        <is>
          <t>Net profit</t>
        </is>
      </c>
      <c r="C82" s="38">
        <f>C42-C80</f>
        <v/>
      </c>
      <c r="D82" s="38">
        <f>D42-D80</f>
        <v/>
      </c>
      <c r="E82" s="38">
        <f>E42-E80</f>
        <v/>
      </c>
      <c r="F82" s="38">
        <f>F42-F80</f>
        <v/>
      </c>
      <c r="G82" s="38">
        <f>G42-G80</f>
        <v/>
      </c>
      <c r="H82" s="38">
        <f>H42-H80</f>
        <v/>
      </c>
      <c r="I82" s="38">
        <f>I42-I80</f>
        <v/>
      </c>
      <c r="J82" s="38">
        <f>J42-J80</f>
        <v/>
      </c>
      <c r="K82" s="38">
        <f>K42-K80</f>
        <v/>
      </c>
      <c r="L82" s="38">
        <f>L42-L80</f>
        <v/>
      </c>
      <c r="M82" s="38">
        <f>M42-M80</f>
        <v/>
      </c>
      <c r="N82" s="38">
        <f>N42-N80</f>
        <v/>
      </c>
      <c r="O82" s="38">
        <f>O42-O80</f>
        <v/>
      </c>
    </row>
    <row r="83">
      <c r="B83" s="39" t="inlineStr">
        <is>
          <t>Set aside for taxes</t>
        </is>
      </c>
      <c r="C83" s="40">
        <f>MAX(0,C82)*$N$3</f>
        <v/>
      </c>
      <c r="D83" s="40">
        <f>MAX(0,D82)*$N$3</f>
        <v/>
      </c>
      <c r="E83" s="40">
        <f>MAX(0,E82)*$N$3</f>
        <v/>
      </c>
      <c r="F83" s="40">
        <f>MAX(0,F82)*$N$3</f>
        <v/>
      </c>
      <c r="G83" s="40">
        <f>MAX(0,G82)*$N$3</f>
        <v/>
      </c>
      <c r="H83" s="40">
        <f>MAX(0,H82)*$N$3</f>
        <v/>
      </c>
      <c r="I83" s="40">
        <f>MAX(0,I82)*$N$3</f>
        <v/>
      </c>
      <c r="J83" s="40">
        <f>MAX(0,J82)*$N$3</f>
        <v/>
      </c>
      <c r="K83" s="40">
        <f>MAX(0,K82)*$N$3</f>
        <v/>
      </c>
      <c r="L83" s="40">
        <f>MAX(0,L82)*$N$3</f>
        <v/>
      </c>
      <c r="M83" s="40">
        <f>MAX(0,M82)*$N$3</f>
        <v/>
      </c>
      <c r="N83" s="40">
        <f>MAX(0,N82)*$N$3</f>
        <v/>
      </c>
      <c r="O83" s="40">
        <f>MAX(0,O82)*$N$3</f>
        <v/>
      </c>
    </row>
    <row r="85">
      <c r="B85" s="41" t="inlineStr">
        <is>
          <t>Hidden rows hold spare category slots: add a category on the Categories tab, then unhide its row here (select rows → right-click → Unhide).</t>
        </is>
      </c>
    </row>
  </sheetData>
  <mergeCells count="1">
    <mergeCell ref="L3:M3"/>
  </mergeCells>
  <printOptions horizontalCentered="1"/>
  <pageMargins left="0.4" right="0.4" top="0.45" bottom="0.45" header="0.2" footer="0.2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4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2" customWidth="1" min="3" max="3"/>
    <col width="2.5" customWidth="1" min="4" max="4"/>
  </cols>
  <sheetData>
    <row r="2" ht="32" customHeight="1">
      <c r="B2" s="26" t="inlineStr">
        <is>
          <t>Categories</t>
        </is>
      </c>
    </row>
    <row r="3">
      <c r="B3" s="3" t="inlineStr">
        <is>
          <t>Rename or add categories here — dropdowns and the P&amp;L follow.</t>
        </is>
      </c>
    </row>
    <row r="5" ht="22" customHeight="1">
      <c r="B5" s="16" t="inlineStr">
        <is>
          <t>CATEGORY</t>
        </is>
      </c>
      <c r="C5" s="16" t="inlineStr">
        <is>
          <t>TYPE</t>
        </is>
      </c>
    </row>
    <row r="6" ht="19" customHeight="1">
      <c r="B6" s="42" t="inlineStr">
        <is>
          <t>Sales / services</t>
        </is>
      </c>
      <c r="C6" s="43" t="inlineStr">
        <is>
          <t>Income</t>
        </is>
      </c>
    </row>
    <row r="7" ht="19" customHeight="1">
      <c r="B7" s="42" t="inlineStr">
        <is>
          <t>Product sales</t>
        </is>
      </c>
      <c r="C7" s="43" t="inlineStr">
        <is>
          <t>Income</t>
        </is>
      </c>
    </row>
    <row r="8" ht="19" customHeight="1">
      <c r="B8" s="42" t="inlineStr">
        <is>
          <t>Interest &amp; other income</t>
        </is>
      </c>
      <c r="C8" s="43" t="inlineStr">
        <is>
          <t>Income</t>
        </is>
      </c>
    </row>
    <row r="9" ht="19" customHeight="1">
      <c r="B9" s="42" t="inlineStr">
        <is>
          <t>Advertising &amp; marketing</t>
        </is>
      </c>
      <c r="C9" s="43" t="inlineStr">
        <is>
          <t>Expense</t>
        </is>
      </c>
    </row>
    <row r="10" ht="19" customHeight="1">
      <c r="B10" s="42" t="inlineStr">
        <is>
          <t>Bank &amp; payment fees</t>
        </is>
      </c>
      <c r="C10" s="43" t="inlineStr">
        <is>
          <t>Expense</t>
        </is>
      </c>
    </row>
    <row r="11" ht="19" customHeight="1">
      <c r="B11" s="42" t="inlineStr">
        <is>
          <t>Car &amp; vehicle</t>
        </is>
      </c>
      <c r="C11" s="43" t="inlineStr">
        <is>
          <t>Expense</t>
        </is>
      </c>
    </row>
    <row r="12" ht="19" customHeight="1">
      <c r="B12" s="42" t="inlineStr">
        <is>
          <t>Contract labor</t>
        </is>
      </c>
      <c r="C12" s="43" t="inlineStr">
        <is>
          <t>Expense</t>
        </is>
      </c>
    </row>
    <row r="13" ht="19" customHeight="1">
      <c r="B13" s="42" t="inlineStr">
        <is>
          <t>Equipment</t>
        </is>
      </c>
      <c r="C13" s="43" t="inlineStr">
        <is>
          <t>Expense</t>
        </is>
      </c>
    </row>
    <row r="14" ht="19" customHeight="1">
      <c r="B14" s="42" t="inlineStr">
        <is>
          <t>Insurance</t>
        </is>
      </c>
      <c r="C14" s="43" t="inlineStr">
        <is>
          <t>Expense</t>
        </is>
      </c>
    </row>
    <row r="15" ht="19" customHeight="1">
      <c r="B15" s="42" t="inlineStr">
        <is>
          <t>Legal &amp; professional</t>
        </is>
      </c>
      <c r="C15" s="43" t="inlineStr">
        <is>
          <t>Expense</t>
        </is>
      </c>
    </row>
    <row r="16" ht="19" customHeight="1">
      <c r="B16" s="42" t="inlineStr">
        <is>
          <t>Meals (business)</t>
        </is>
      </c>
      <c r="C16" s="43" t="inlineStr">
        <is>
          <t>Expense</t>
        </is>
      </c>
    </row>
    <row r="17" ht="19" customHeight="1">
      <c r="B17" s="42" t="inlineStr">
        <is>
          <t>Office supplies</t>
        </is>
      </c>
      <c r="C17" s="43" t="inlineStr">
        <is>
          <t>Expense</t>
        </is>
      </c>
    </row>
    <row r="18" ht="19" customHeight="1">
      <c r="B18" s="42" t="inlineStr">
        <is>
          <t>Rent / coworking</t>
        </is>
      </c>
      <c r="C18" s="43" t="inlineStr">
        <is>
          <t>Expense</t>
        </is>
      </c>
    </row>
    <row r="19" ht="19" customHeight="1">
      <c r="B19" s="42" t="inlineStr">
        <is>
          <t>Repairs &amp; maintenance</t>
        </is>
      </c>
      <c r="C19" s="43" t="inlineStr">
        <is>
          <t>Expense</t>
        </is>
      </c>
    </row>
    <row r="20" ht="19" customHeight="1">
      <c r="B20" s="42" t="inlineStr">
        <is>
          <t>Software &amp; subscriptions</t>
        </is>
      </c>
      <c r="C20" s="43" t="inlineStr">
        <is>
          <t>Expense</t>
        </is>
      </c>
    </row>
    <row r="21" ht="19" customHeight="1">
      <c r="B21" s="42" t="inlineStr">
        <is>
          <t>Supplies &amp; materials</t>
        </is>
      </c>
      <c r="C21" s="43" t="inlineStr">
        <is>
          <t>Expense</t>
        </is>
      </c>
    </row>
    <row r="22" ht="19" customHeight="1">
      <c r="B22" s="42" t="inlineStr">
        <is>
          <t>Taxes &amp; licenses</t>
        </is>
      </c>
      <c r="C22" s="43" t="inlineStr">
        <is>
          <t>Expense</t>
        </is>
      </c>
    </row>
    <row r="23" ht="19" customHeight="1">
      <c r="B23" s="42" t="inlineStr">
        <is>
          <t>Travel</t>
        </is>
      </c>
      <c r="C23" s="43" t="inlineStr">
        <is>
          <t>Expense</t>
        </is>
      </c>
    </row>
    <row r="24" ht="19" customHeight="1">
      <c r="B24" s="42" t="inlineStr">
        <is>
          <t>Phone &amp; utilities</t>
        </is>
      </c>
      <c r="C24" s="43" t="inlineStr">
        <is>
          <t>Expense</t>
        </is>
      </c>
    </row>
    <row r="25" ht="19" customHeight="1">
      <c r="B25" s="42" t="inlineStr">
        <is>
          <t>Education &amp; training</t>
        </is>
      </c>
      <c r="C25" s="43" t="inlineStr">
        <is>
          <t>Expense</t>
        </is>
      </c>
    </row>
    <row r="26" ht="19" customHeight="1">
      <c r="B26" s="42" t="inlineStr">
        <is>
          <t>Other expenses</t>
        </is>
      </c>
      <c r="C26" s="43" t="inlineStr">
        <is>
          <t>Expense</t>
        </is>
      </c>
    </row>
    <row r="27" ht="19" customHeight="1">
      <c r="B27" s="42" t="n"/>
      <c r="C27" s="43" t="n"/>
    </row>
    <row r="28" ht="19" customHeight="1">
      <c r="B28" s="42" t="n"/>
      <c r="C28" s="43" t="n"/>
    </row>
    <row r="29" ht="19" customHeight="1">
      <c r="B29" s="42" t="n"/>
      <c r="C29" s="43" t="n"/>
    </row>
    <row r="30" ht="19" customHeight="1">
      <c r="B30" s="42" t="n"/>
      <c r="C30" s="43" t="n"/>
    </row>
    <row r="31" ht="19" customHeight="1">
      <c r="B31" s="42" t="n"/>
      <c r="C31" s="43" t="n"/>
    </row>
    <row r="32" ht="19" customHeight="1">
      <c r="B32" s="42" t="n"/>
      <c r="C32" s="43" t="n"/>
    </row>
    <row r="33" ht="19" customHeight="1">
      <c r="B33" s="42" t="n"/>
      <c r="C33" s="43" t="n"/>
    </row>
    <row r="34" ht="19" customHeight="1">
      <c r="B34" s="42" t="n"/>
      <c r="C34" s="43" t="n"/>
    </row>
    <row r="35" ht="19" customHeight="1">
      <c r="B35" s="42" t="n"/>
      <c r="C35" s="43" t="n"/>
    </row>
    <row r="36" ht="19" customHeight="1">
      <c r="B36" s="42" t="n"/>
      <c r="C36" s="43" t="n"/>
    </row>
    <row r="37" ht="19" customHeight="1">
      <c r="B37" s="42" t="n"/>
      <c r="C37" s="43" t="n"/>
    </row>
    <row r="38" ht="19" customHeight="1">
      <c r="B38" s="42" t="n"/>
      <c r="C38" s="43" t="n"/>
    </row>
    <row r="39" ht="19" customHeight="1">
      <c r="B39" s="42" t="n"/>
      <c r="C39" s="43" t="n"/>
    </row>
    <row r="40" ht="19" customHeight="1">
      <c r="B40" s="42" t="n"/>
      <c r="C40" s="43" t="n"/>
    </row>
  </sheetData>
  <dataValidations count="1">
    <dataValidation sqref="C6:C40" showDropDown="0" showInputMessage="0" showErrorMessage="1" allowBlank="1" error="Pick a value from the list (or keep your own)." type="list" errorStyle="warning">
      <formula1>"Income,Expense"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44" t="inlineStr">
        <is>
          <t>How to use this bookkeeping template</t>
        </is>
      </c>
    </row>
    <row r="3">
      <c r="B3" s="3" t="inlineStr">
        <is>
          <t>Quick guide</t>
        </is>
      </c>
    </row>
    <row r="5" ht="30" customHeight="1">
      <c r="B5" s="45" t="n">
        <v>1</v>
      </c>
      <c r="C5" s="46" t="inlineStr">
        <is>
          <t>On the Transactions tab, enter every business payment in and out for 2027: date, description, category (dropdown), account and amount.</t>
        </is>
      </c>
    </row>
    <row r="6" ht="30" customHeight="1">
      <c r="B6" s="45" t="n">
        <v>2</v>
      </c>
      <c r="C6" s="46" t="inlineStr">
        <is>
          <t>Always type amounts as positive numbers — the category tells the sheet whether it's income or an expense.</t>
        </is>
      </c>
    </row>
    <row r="7" ht="30" customHeight="1">
      <c r="B7" s="45" t="n">
        <v>3</v>
      </c>
      <c r="C7" s="46" t="inlineStr">
        <is>
          <t>The Profit &amp; Loss tab totals each category by month, with net profit and a tax set-aside you control (%).</t>
        </is>
      </c>
    </row>
    <row r="8" ht="30" customHeight="1">
      <c r="B8" s="45" t="n">
        <v>4</v>
      </c>
      <c r="C8" s="46" t="inlineStr">
        <is>
          <t>Edit the category list on the Categories tab to match your business. Rows highlighted amber on Transactions are missing a category.</t>
        </is>
      </c>
    </row>
    <row r="9" ht="30" customHeight="1">
      <c r="B9" s="45" t="n">
        <v>5</v>
      </c>
      <c r="C9" s="46" t="inlineStr">
        <is>
          <t>At tax time, the yearly totals column gives you category totals to hand to your accountant or tax software.</t>
        </is>
      </c>
    </row>
    <row r="11">
      <c r="C11" s="47" t="inlineStr">
        <is>
          <t>Tinted cells are inputs — type over them. White cells calculate automatically.</t>
        </is>
      </c>
    </row>
    <row r="13" ht="30" customHeight="1">
      <c r="C13" s="48" t="inlineStr">
        <is>
          <t>Category names are general bookkeeping groups, not official tax-form lines. This sheet is a record-keeping aid, not tax advice.</t>
        </is>
      </c>
    </row>
    <row r="15">
      <c r="C15" s="3" t="inlineStr">
        <is>
          <t>Works in Excel, Google Sheets (File → Import), Numbers and LibreOffice.</t>
        </is>
      </c>
    </row>
    <row r="16">
      <c r="C16" s="49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2026-10-21T22:58:36Z</dcterms:created>
  <dcterms:modified xmlns:dcterms="http://purl.org/dc/terms/" xmlns:xsi="http://www.w3.org/2001/XMLSchema-instance" xsi:type="dcterms:W3CDTF">2026-10-21T22:58:38Z</dcterms:modified>
</cp:coreProperties>
</file>